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U:\032 Team 32\10.54__Laufender Betrieb\10.54.42 OpenGovernment und Web 2.0\Open Data\Daten\T54\"/>
    </mc:Choice>
  </mc:AlternateContent>
  <bookViews>
    <workbookView xWindow="240" yWindow="675" windowWidth="11580" windowHeight="5880"/>
  </bookViews>
  <sheets>
    <sheet name="Schulstatistik_2017-2018 _Stand" sheetId="1" r:id="rId1"/>
  </sheets>
  <definedNames>
    <definedName name="_xlnm.Print_Area" localSheetId="0">'Schulstatistik_2017-2018 _Stand'!$A$1:$AW$39</definedName>
  </definedNames>
  <calcPr calcId="162913"/>
</workbook>
</file>

<file path=xl/calcChain.xml><?xml version="1.0" encoding="utf-8"?>
<calcChain xmlns="http://schemas.openxmlformats.org/spreadsheetml/2006/main">
  <c r="AP32" i="1" l="1"/>
  <c r="AP29" i="1"/>
  <c r="AP34" i="1"/>
  <c r="N9" i="1" l="1"/>
  <c r="K9" i="1"/>
  <c r="H9" i="1"/>
  <c r="F9" i="1"/>
  <c r="L9" i="1"/>
  <c r="I9" i="1"/>
  <c r="C9" i="1" l="1"/>
  <c r="AP9" i="1" l="1"/>
  <c r="AI32" i="1"/>
  <c r="AL32" i="1"/>
  <c r="AO32" i="1"/>
  <c r="AP8" i="1" l="1"/>
  <c r="AT16" i="1" l="1"/>
  <c r="AS16" i="1"/>
  <c r="N16" i="1"/>
  <c r="K16" i="1"/>
  <c r="H16" i="1"/>
  <c r="E16" i="1"/>
  <c r="L16" i="1" l="1"/>
  <c r="I16" i="1"/>
  <c r="F16" i="1"/>
  <c r="C16" i="1"/>
  <c r="AP10" i="1" l="1"/>
  <c r="AP11" i="1"/>
  <c r="AR11" i="1"/>
  <c r="AR10" i="1"/>
  <c r="AW11" i="1" l="1"/>
  <c r="AW10" i="1"/>
  <c r="AL27" i="1"/>
  <c r="D35" i="1" l="1"/>
  <c r="G35" i="1"/>
  <c r="J35" i="1"/>
  <c r="M35" i="1"/>
  <c r="O24" i="1" l="1"/>
  <c r="AP14" i="1"/>
  <c r="AP15" i="1"/>
  <c r="AR19" i="1"/>
  <c r="AP19" i="1"/>
  <c r="AP22" i="1"/>
  <c r="AP23" i="1"/>
  <c r="AR23" i="1"/>
  <c r="AR22" i="1"/>
  <c r="AW14" i="1" l="1"/>
  <c r="AP27" i="1"/>
  <c r="AP28" i="1"/>
  <c r="AJ29" i="1"/>
  <c r="AL28" i="1"/>
  <c r="AM29" i="1"/>
  <c r="AM34" i="1" s="1"/>
  <c r="AO28" i="1"/>
  <c r="AO27" i="1"/>
  <c r="AJ34" i="1" l="1"/>
  <c r="AJ35" i="1" s="1"/>
  <c r="AM35" i="1"/>
  <c r="AL29" i="1"/>
  <c r="AO29" i="1"/>
  <c r="AW19" i="1" l="1"/>
  <c r="AW22" i="1"/>
  <c r="AW23" i="1"/>
  <c r="AW15" i="1"/>
  <c r="AW32" i="1" l="1"/>
  <c r="AW24" i="1"/>
  <c r="Q29" i="1"/>
  <c r="R29" i="1"/>
  <c r="T29" i="1"/>
  <c r="U29" i="1"/>
  <c r="W29" i="1"/>
  <c r="X29" i="1"/>
  <c r="Z29" i="1"/>
  <c r="AA29" i="1"/>
  <c r="AC29" i="1"/>
  <c r="AG29" i="1"/>
  <c r="AG34" i="1" s="1"/>
  <c r="O29" i="1"/>
  <c r="O34" i="1" s="1"/>
  <c r="O35" i="1" s="1"/>
  <c r="AT29" i="1"/>
  <c r="AT24" i="1"/>
  <c r="AW27" i="1"/>
  <c r="AR27" i="1"/>
  <c r="AW28" i="1"/>
  <c r="AI28" i="1"/>
  <c r="AW29" i="1" l="1"/>
  <c r="AW34" i="1" s="1"/>
  <c r="AT34" i="1"/>
  <c r="AT35" i="1" s="1"/>
  <c r="AG35" i="1"/>
  <c r="AI29" i="1"/>
  <c r="AR28" i="1"/>
  <c r="AO34" i="1"/>
  <c r="AL34" i="1"/>
  <c r="AI34" i="1" l="1"/>
  <c r="AI35" i="1" s="1"/>
  <c r="AS24" i="1"/>
  <c r="AS29" i="1"/>
  <c r="AS34" i="1" l="1"/>
  <c r="AS35" i="1" s="1"/>
  <c r="B16" i="1"/>
  <c r="AO35" i="1" l="1"/>
  <c r="AR32" i="1"/>
  <c r="AR29" i="1"/>
  <c r="E35" i="1"/>
  <c r="H35" i="1"/>
  <c r="K35" i="1"/>
  <c r="N35" i="1"/>
  <c r="C35" i="1"/>
  <c r="F35" i="1"/>
  <c r="I35" i="1"/>
  <c r="L35" i="1"/>
  <c r="AR14" i="1"/>
  <c r="AR13" i="1"/>
  <c r="AP13" i="1"/>
  <c r="Q24" i="1"/>
  <c r="Q34" i="1" s="1"/>
  <c r="Q35" i="1" s="1"/>
  <c r="W24" i="1"/>
  <c r="W34" i="1" s="1"/>
  <c r="X24" i="1"/>
  <c r="X34" i="1" s="1"/>
  <c r="Z24" i="1"/>
  <c r="Z34" i="1" s="1"/>
  <c r="R24" i="1"/>
  <c r="R34" i="1" s="1"/>
  <c r="R35" i="1" s="1"/>
  <c r="T24" i="1"/>
  <c r="T34" i="1" s="1"/>
  <c r="T35" i="1" s="1"/>
  <c r="U24" i="1"/>
  <c r="U34" i="1" s="1"/>
  <c r="AA24" i="1"/>
  <c r="AA34" i="1" s="1"/>
  <c r="AC24" i="1"/>
  <c r="AC34" i="1" s="1"/>
  <c r="AD24" i="1"/>
  <c r="AD34" i="1" s="1"/>
  <c r="AF24" i="1"/>
  <c r="AF34" i="1" s="1"/>
  <c r="AL35" i="1"/>
  <c r="AR15" i="1"/>
  <c r="AR12" i="1"/>
  <c r="AR9" i="1"/>
  <c r="AR8" i="1"/>
  <c r="AR7" i="1"/>
  <c r="AR6" i="1"/>
  <c r="AR5" i="1"/>
  <c r="AP12" i="1"/>
  <c r="AP7" i="1"/>
  <c r="AP6" i="1"/>
  <c r="AP5" i="1"/>
  <c r="AW8" i="1" l="1"/>
  <c r="AW9" i="1"/>
  <c r="AW6" i="1"/>
  <c r="AW13" i="1"/>
  <c r="AW5" i="1"/>
  <c r="AW12" i="1"/>
  <c r="AW7" i="1"/>
  <c r="AD35" i="1"/>
  <c r="AP16" i="1"/>
  <c r="AP24" i="1"/>
  <c r="AR24" i="1"/>
  <c r="AR34" i="1" s="1"/>
  <c r="AF35" i="1"/>
  <c r="AA35" i="1"/>
  <c r="U35" i="1"/>
  <c r="Z35" i="1"/>
  <c r="W35" i="1"/>
  <c r="AC35" i="1"/>
  <c r="X35" i="1"/>
  <c r="AR16" i="1"/>
  <c r="AW16" i="1" l="1"/>
  <c r="AW35" i="1" s="1"/>
  <c r="AR35" i="1"/>
  <c r="AP35" i="1"/>
</calcChain>
</file>

<file path=xl/comments1.xml><?xml version="1.0" encoding="utf-8"?>
<comments xmlns="http://schemas.openxmlformats.org/spreadsheetml/2006/main">
  <authors>
    <author>Hummel, Thorsten</author>
  </authors>
  <commentList>
    <comment ref="A5" authorId="0" shapeId="0">
      <text>
        <r>
          <rPr>
            <b/>
            <sz val="9"/>
            <color indexed="81"/>
            <rFont val="Tahoma"/>
            <family val="2"/>
          </rPr>
          <t>Hummel, Thorsten:</t>
        </r>
        <r>
          <rPr>
            <sz val="9"/>
            <color indexed="81"/>
            <rFont val="Tahoma"/>
            <family val="2"/>
          </rPr>
          <t xml:space="preserve">
Jahrgangsübergreifender Unterrich in den Jahrgängen 1 und 2
EPA 22
EPB 21
EPC 23
EPD 23
</t>
        </r>
      </text>
    </comment>
    <comment ref="A9" authorId="0" shapeId="0">
      <text>
        <r>
          <rPr>
            <b/>
            <sz val="9"/>
            <color indexed="81"/>
            <rFont val="Tahoma"/>
            <family val="2"/>
          </rPr>
          <t xml:space="preserve">Hummel, Thorsten:
Zwei jahrgangsübergreifende Motessori-Gruppen in Flüren:
1:34+8
2:24+12
3:25+9
4:26+12
109 RegelSuS
41 Montessori
</t>
        </r>
      </text>
    </comment>
    <comment ref="AO32" authorId="0" shapeId="0">
      <text>
        <r>
          <rPr>
            <b/>
            <sz val="9"/>
            <color indexed="81"/>
            <rFont val="Tahoma"/>
            <family val="2"/>
          </rPr>
          <t>Hummel, Thorsten:</t>
        </r>
        <r>
          <rPr>
            <sz val="9"/>
            <color indexed="81"/>
            <rFont val="Tahoma"/>
            <family val="2"/>
          </rPr>
          <t xml:space="preserve">
Oberstufe: Zügigkeit= Anzahl SuS/19,5
</t>
        </r>
      </text>
    </comment>
  </commentList>
</comments>
</file>

<file path=xl/sharedStrings.xml><?xml version="1.0" encoding="utf-8"?>
<sst xmlns="http://schemas.openxmlformats.org/spreadsheetml/2006/main" count="199" uniqueCount="44">
  <si>
    <t>Summe GS</t>
  </si>
  <si>
    <t>Martini</t>
  </si>
  <si>
    <t>Realschulen</t>
  </si>
  <si>
    <t>Konrad-Duden</t>
  </si>
  <si>
    <t>Wesel-Mitte</t>
  </si>
  <si>
    <t>Summe RS</t>
  </si>
  <si>
    <t>Gymnasien</t>
  </si>
  <si>
    <t>Summe GY</t>
  </si>
  <si>
    <t>Am Lauerhaas</t>
  </si>
  <si>
    <t>Klasse</t>
  </si>
  <si>
    <t>insgesamt</t>
  </si>
  <si>
    <t>davon</t>
  </si>
  <si>
    <t>/</t>
  </si>
  <si>
    <t>Ausl.</t>
  </si>
  <si>
    <t>Andreas-Vesalius</t>
  </si>
  <si>
    <t>Vorjahr</t>
  </si>
  <si>
    <t>nichtdt.</t>
  </si>
  <si>
    <t>Gesamtschule</t>
  </si>
  <si>
    <t>Hauptschule</t>
  </si>
  <si>
    <t>EF</t>
  </si>
  <si>
    <t>Q1</t>
  </si>
  <si>
    <t>Q2</t>
  </si>
  <si>
    <t>Summe Sek</t>
  </si>
  <si>
    <t>Gesamtsumme</t>
  </si>
  <si>
    <t>Veränd.</t>
  </si>
  <si>
    <t>Grundschulen</t>
  </si>
  <si>
    <t>Bislich (TS)</t>
  </si>
  <si>
    <t>GGS Fusternberg</t>
  </si>
  <si>
    <t>GGS Feldmark</t>
  </si>
  <si>
    <t>GGS Quadenweg</t>
  </si>
  <si>
    <t>GGS Innenstadt</t>
  </si>
  <si>
    <t>Theodor-Heuss-GGS</t>
  </si>
  <si>
    <t>Konrad-Duden-GGS</t>
  </si>
  <si>
    <t>GGS Am Buttendick</t>
  </si>
  <si>
    <t>Flüren (HS)</t>
  </si>
  <si>
    <t>GGS Blumenkamp</t>
  </si>
  <si>
    <t>Anmerkungen:</t>
  </si>
  <si>
    <t>GGS Blumenkamp: Aufgrund der Flüchtlingsbeschulung z.Zt. vier Lerngruppen in den Jahrgängen 1 und 2 (sonst drei)</t>
  </si>
  <si>
    <t>GGS Polderdorf</t>
  </si>
  <si>
    <t>Spr.*</t>
  </si>
  <si>
    <t>*nicht-deutsche Verkehrssprache in der Familie</t>
  </si>
  <si>
    <t>GGS Theodor-Heuss: Montessorizweig: Zwei Jahrgangsübergreifende MS-Gruppen neben den "normalen" Jahrgängen</t>
  </si>
  <si>
    <t>Stand 09.11.2017</t>
  </si>
  <si>
    <t>Amtliche Schulstatistik für die Stadt Wesel - Schuljahr 2017/2018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</si>
</sst>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12"/>
      <name val="Comic Sans MS"/>
      <family val="4"/>
    </font>
    <font>
      <sz val="8"/>
      <name val="Arial"/>
      <family val="2"/>
    </font>
    <font>
      <sz val="10"/>
      <name val="Arial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Calibri"/>
      <family val="2"/>
    </font>
    <font>
      <u/>
      <sz val="8"/>
      <name val="Arial"/>
      <family val="2"/>
    </font>
    <font>
      <b/>
      <i/>
      <sz val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</fills>
  <borders count="4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 applyNumberFormat="0"/>
  </cellStyleXfs>
  <cellXfs count="26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/>
    <xf numFmtId="0" fontId="1" fillId="0" borderId="6" xfId="0" applyFont="1" applyBorder="1"/>
    <xf numFmtId="1" fontId="1" fillId="0" borderId="10" xfId="0" applyNumberFormat="1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4" xfId="0" applyFont="1" applyBorder="1"/>
    <xf numFmtId="1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6" fillId="0" borderId="0" xfId="0" applyFont="1"/>
    <xf numFmtId="0" fontId="1" fillId="0" borderId="0" xfId="0" applyFont="1" applyBorder="1"/>
    <xf numFmtId="0" fontId="1" fillId="0" borderId="15" xfId="0" applyFont="1" applyBorder="1"/>
    <xf numFmtId="0" fontId="1" fillId="0" borderId="16" xfId="0" applyFont="1" applyBorder="1"/>
    <xf numFmtId="0" fontId="1" fillId="0" borderId="19" xfId="0" applyFont="1" applyBorder="1" applyAlignment="1">
      <alignment horizontal="center"/>
    </xf>
    <xf numFmtId="49" fontId="6" fillId="0" borderId="0" xfId="0" quotePrefix="1" applyNumberFormat="1" applyFont="1" applyBorder="1" applyAlignment="1">
      <alignment horizontal="center"/>
    </xf>
    <xf numFmtId="0" fontId="2" fillId="0" borderId="23" xfId="0" applyFont="1" applyBorder="1"/>
    <xf numFmtId="0" fontId="2" fillId="0" borderId="7" xfId="0" applyFont="1" applyBorder="1"/>
    <xf numFmtId="0" fontId="9" fillId="0" borderId="0" xfId="0" applyFont="1"/>
    <xf numFmtId="1" fontId="2" fillId="0" borderId="0" xfId="0" applyNumberFormat="1" applyFont="1" applyFill="1" applyBorder="1" applyAlignment="1">
      <alignment horizontal="right"/>
    </xf>
    <xf numFmtId="49" fontId="9" fillId="0" borderId="0" xfId="0" quotePrefix="1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1" fillId="0" borderId="19" xfId="0" applyFont="1" applyBorder="1"/>
    <xf numFmtId="0" fontId="1" fillId="0" borderId="12" xfId="0" applyFont="1" applyBorder="1"/>
    <xf numFmtId="49" fontId="6" fillId="0" borderId="12" xfId="0" quotePrefix="1" applyNumberFormat="1" applyFont="1" applyFill="1" applyBorder="1" applyAlignment="1">
      <alignment horizontal="center"/>
    </xf>
    <xf numFmtId="1" fontId="1" fillId="0" borderId="12" xfId="0" applyNumberFormat="1" applyFont="1" applyFill="1" applyBorder="1" applyAlignment="1">
      <alignment horizontal="right"/>
    </xf>
    <xf numFmtId="1" fontId="2" fillId="0" borderId="11" xfId="0" applyNumberFormat="1" applyFont="1" applyFill="1" applyBorder="1" applyAlignment="1">
      <alignment horizontal="right"/>
    </xf>
    <xf numFmtId="49" fontId="9" fillId="0" borderId="6" xfId="0" quotePrefix="1" applyNumberFormat="1" applyFont="1" applyFill="1" applyBorder="1" applyAlignment="1">
      <alignment horizontal="center"/>
    </xf>
    <xf numFmtId="1" fontId="2" fillId="0" borderId="9" xfId="0" applyNumberFormat="1" applyFont="1" applyFill="1" applyBorder="1" applyAlignment="1">
      <alignment horizontal="left"/>
    </xf>
    <xf numFmtId="1" fontId="2" fillId="0" borderId="6" xfId="0" applyNumberFormat="1" applyFont="1" applyFill="1" applyBorder="1" applyAlignment="1">
      <alignment horizontal="right"/>
    </xf>
    <xf numFmtId="0" fontId="2" fillId="0" borderId="6" xfId="0" applyFont="1" applyFill="1" applyBorder="1" applyAlignment="1">
      <alignment horizontal="left"/>
    </xf>
    <xf numFmtId="0" fontId="2" fillId="0" borderId="19" xfId="0" applyFont="1" applyFill="1" applyBorder="1"/>
    <xf numFmtId="0" fontId="2" fillId="0" borderId="0" xfId="0" applyFont="1" applyFill="1" applyBorder="1"/>
    <xf numFmtId="0" fontId="1" fillId="0" borderId="0" xfId="0" applyFont="1" applyFill="1" applyBorder="1"/>
    <xf numFmtId="0" fontId="2" fillId="0" borderId="22" xfId="0" applyFont="1" applyFill="1" applyBorder="1"/>
    <xf numFmtId="0" fontId="2" fillId="0" borderId="1" xfId="0" applyFont="1" applyFill="1" applyBorder="1"/>
    <xf numFmtId="0" fontId="2" fillId="0" borderId="11" xfId="0" applyFont="1" applyFill="1" applyBorder="1" applyAlignment="1">
      <alignment horizontal="center"/>
    </xf>
    <xf numFmtId="49" fontId="2" fillId="0" borderId="6" xfId="0" applyNumberFormat="1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1" fontId="2" fillId="0" borderId="11" xfId="0" applyNumberFormat="1" applyFont="1" applyFill="1" applyBorder="1" applyAlignment="1">
      <alignment horizontal="left"/>
    </xf>
    <xf numFmtId="49" fontId="6" fillId="0" borderId="6" xfId="0" quotePrefix="1" applyNumberFormat="1" applyFont="1" applyFill="1" applyBorder="1" applyAlignment="1">
      <alignment horizontal="left"/>
    </xf>
    <xf numFmtId="0" fontId="1" fillId="3" borderId="0" xfId="0" applyFont="1" applyFill="1" applyBorder="1"/>
    <xf numFmtId="0" fontId="1" fillId="3" borderId="0" xfId="0" applyFont="1" applyFill="1" applyBorder="1" applyAlignment="1">
      <alignment horizontal="center"/>
    </xf>
    <xf numFmtId="49" fontId="1" fillId="3" borderId="0" xfId="0" applyNumberFormat="1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1" fontId="1" fillId="3" borderId="0" xfId="0" applyNumberFormat="1" applyFont="1" applyFill="1" applyBorder="1" applyAlignment="1">
      <alignment horizontal="right"/>
    </xf>
    <xf numFmtId="1" fontId="1" fillId="3" borderId="10" xfId="0" applyNumberFormat="1" applyFont="1" applyFill="1" applyBorder="1" applyAlignment="1">
      <alignment horizontal="left"/>
    </xf>
    <xf numFmtId="0" fontId="1" fillId="3" borderId="0" xfId="0" applyFont="1" applyFill="1" applyBorder="1" applyAlignment="1">
      <alignment horizontal="left"/>
    </xf>
    <xf numFmtId="49" fontId="1" fillId="3" borderId="0" xfId="0" quotePrefix="1" applyNumberFormat="1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right"/>
    </xf>
    <xf numFmtId="1" fontId="1" fillId="3" borderId="2" xfId="0" applyNumberFormat="1" applyFont="1" applyFill="1" applyBorder="1" applyAlignment="1">
      <alignment horizontal="left"/>
    </xf>
    <xf numFmtId="1" fontId="2" fillId="0" borderId="0" xfId="0" applyNumberFormat="1" applyFont="1" applyFill="1" applyBorder="1" applyAlignment="1">
      <alignment horizontal="left"/>
    </xf>
    <xf numFmtId="49" fontId="6" fillId="0" borderId="0" xfId="0" quotePrefix="1" applyNumberFormat="1" applyFont="1" applyFill="1" applyBorder="1" applyAlignment="1">
      <alignment horizontal="left"/>
    </xf>
    <xf numFmtId="0" fontId="1" fillId="0" borderId="30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3" borderId="25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right"/>
    </xf>
    <xf numFmtId="0" fontId="2" fillId="0" borderId="25" xfId="0" applyFont="1" applyFill="1" applyBorder="1" applyAlignment="1">
      <alignment horizontal="right"/>
    </xf>
    <xf numFmtId="0" fontId="1" fillId="3" borderId="25" xfId="0" applyFont="1" applyFill="1" applyBorder="1" applyAlignment="1">
      <alignment horizontal="right"/>
    </xf>
    <xf numFmtId="0" fontId="1" fillId="4" borderId="25" xfId="0" applyFont="1" applyFill="1" applyBorder="1" applyAlignment="1">
      <alignment horizontal="right"/>
    </xf>
    <xf numFmtId="1" fontId="1" fillId="3" borderId="0" xfId="0" applyNumberFormat="1" applyFont="1" applyFill="1" applyBorder="1" applyAlignment="1">
      <alignment horizontal="left"/>
    </xf>
    <xf numFmtId="1" fontId="1" fillId="3" borderId="8" xfId="0" applyNumberFormat="1" applyFont="1" applyFill="1" applyBorder="1" applyAlignment="1">
      <alignment horizontal="right"/>
    </xf>
    <xf numFmtId="0" fontId="2" fillId="0" borderId="31" xfId="0" applyFont="1" applyBorder="1"/>
    <xf numFmtId="1" fontId="2" fillId="0" borderId="8" xfId="0" applyNumberFormat="1" applyFont="1" applyFill="1" applyBorder="1" applyAlignment="1">
      <alignment horizontal="right"/>
    </xf>
    <xf numFmtId="3" fontId="2" fillId="0" borderId="6" xfId="0" applyNumberFormat="1" applyFont="1" applyFill="1" applyBorder="1" applyAlignment="1">
      <alignment horizontal="right"/>
    </xf>
    <xf numFmtId="0" fontId="1" fillId="0" borderId="0" xfId="0" applyFont="1" applyFill="1"/>
    <xf numFmtId="0" fontId="1" fillId="0" borderId="4" xfId="0" applyFont="1" applyFill="1" applyBorder="1"/>
    <xf numFmtId="0" fontId="1" fillId="0" borderId="27" xfId="0" applyFont="1" applyFill="1" applyBorder="1" applyAlignment="1">
      <alignment horizontal="right"/>
    </xf>
    <xf numFmtId="0" fontId="1" fillId="0" borderId="25" xfId="0" applyFont="1" applyFill="1" applyBorder="1" applyAlignment="1">
      <alignment horizontal="right"/>
    </xf>
    <xf numFmtId="1" fontId="1" fillId="0" borderId="13" xfId="0" applyNumberFormat="1" applyFont="1" applyFill="1" applyBorder="1" applyAlignment="1">
      <alignment horizontal="right"/>
    </xf>
    <xf numFmtId="1" fontId="1" fillId="0" borderId="14" xfId="0" applyNumberFormat="1" applyFont="1" applyFill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0" fontId="1" fillId="0" borderId="24" xfId="0" applyFont="1" applyFill="1" applyBorder="1" applyAlignment="1">
      <alignment horizontal="right"/>
    </xf>
    <xf numFmtId="0" fontId="1" fillId="0" borderId="8" xfId="0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right"/>
    </xf>
    <xf numFmtId="0" fontId="7" fillId="0" borderId="15" xfId="0" applyFont="1" applyBorder="1"/>
    <xf numFmtId="0" fontId="8" fillId="0" borderId="16" xfId="0" applyFont="1" applyBorder="1"/>
    <xf numFmtId="0" fontId="8" fillId="0" borderId="16" xfId="0" applyFont="1" applyBorder="1" applyAlignment="1">
      <alignment horizontal="center"/>
    </xf>
    <xf numFmtId="49" fontId="8" fillId="0" borderId="16" xfId="0" applyNumberFormat="1" applyFont="1" applyBorder="1" applyAlignment="1">
      <alignment horizontal="center"/>
    </xf>
    <xf numFmtId="1" fontId="3" fillId="0" borderId="16" xfId="0" applyNumberFormat="1" applyFont="1" applyBorder="1" applyAlignment="1">
      <alignment horizontal="right"/>
    </xf>
    <xf numFmtId="0" fontId="3" fillId="0" borderId="16" xfId="0" applyFont="1" applyBorder="1" applyAlignment="1">
      <alignment horizontal="center"/>
    </xf>
    <xf numFmtId="1" fontId="3" fillId="0" borderId="16" xfId="0" applyNumberFormat="1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1" fontId="4" fillId="0" borderId="16" xfId="0" applyNumberFormat="1" applyFont="1" applyBorder="1" applyAlignment="1">
      <alignment horizontal="left"/>
    </xf>
    <xf numFmtId="1" fontId="4" fillId="0" borderId="16" xfId="0" applyNumberFormat="1" applyFont="1" applyBorder="1" applyAlignment="1">
      <alignment horizontal="right"/>
    </xf>
    <xf numFmtId="0" fontId="4" fillId="0" borderId="16" xfId="0" applyFont="1" applyBorder="1" applyAlignment="1">
      <alignment horizontal="left"/>
    </xf>
    <xf numFmtId="0" fontId="3" fillId="0" borderId="16" xfId="0" applyFont="1" applyBorder="1"/>
    <xf numFmtId="0" fontId="1" fillId="0" borderId="16" xfId="0" applyFont="1" applyBorder="1" applyAlignment="1">
      <alignment horizontal="right"/>
    </xf>
    <xf numFmtId="0" fontId="4" fillId="0" borderId="16" xfId="0" applyFont="1" applyBorder="1" applyAlignment="1">
      <alignment horizontal="center"/>
    </xf>
    <xf numFmtId="1" fontId="13" fillId="0" borderId="33" xfId="0" applyNumberFormat="1" applyFont="1" applyBorder="1" applyAlignment="1">
      <alignment horizontal="right"/>
    </xf>
    <xf numFmtId="0" fontId="1" fillId="5" borderId="21" xfId="0" applyFont="1" applyFill="1" applyBorder="1" applyAlignment="1">
      <alignment horizontal="right"/>
    </xf>
    <xf numFmtId="0" fontId="1" fillId="5" borderId="12" xfId="0" applyFont="1" applyFill="1" applyBorder="1"/>
    <xf numFmtId="1" fontId="1" fillId="5" borderId="13" xfId="0" applyNumberFormat="1" applyFont="1" applyFill="1" applyBorder="1" applyAlignment="1">
      <alignment horizontal="right"/>
    </xf>
    <xf numFmtId="49" fontId="6" fillId="5" borderId="12" xfId="0" quotePrefix="1" applyNumberFormat="1" applyFont="1" applyFill="1" applyBorder="1" applyAlignment="1">
      <alignment horizontal="center"/>
    </xf>
    <xf numFmtId="1" fontId="1" fillId="5" borderId="14" xfId="0" applyNumberFormat="1" applyFont="1" applyFill="1" applyBorder="1" applyAlignment="1">
      <alignment horizontal="left"/>
    </xf>
    <xf numFmtId="1" fontId="1" fillId="5" borderId="12" xfId="0" applyNumberFormat="1" applyFont="1" applyFill="1" applyBorder="1" applyAlignment="1">
      <alignment horizontal="right"/>
    </xf>
    <xf numFmtId="0" fontId="1" fillId="5" borderId="12" xfId="0" applyFont="1" applyFill="1" applyBorder="1" applyAlignment="1">
      <alignment horizontal="left"/>
    </xf>
    <xf numFmtId="0" fontId="1" fillId="5" borderId="24" xfId="0" applyFont="1" applyFill="1" applyBorder="1" applyAlignment="1">
      <alignment horizontal="right"/>
    </xf>
    <xf numFmtId="1" fontId="1" fillId="0" borderId="1" xfId="0" applyNumberFormat="1" applyFont="1" applyBorder="1" applyAlignment="1">
      <alignment horizontal="right"/>
    </xf>
    <xf numFmtId="49" fontId="6" fillId="0" borderId="1" xfId="0" quotePrefix="1" applyNumberFormat="1" applyFont="1" applyBorder="1" applyAlignment="1">
      <alignment horizontal="center"/>
    </xf>
    <xf numFmtId="1" fontId="1" fillId="0" borderId="1" xfId="0" applyNumberFormat="1" applyFont="1" applyBorder="1" applyAlignment="1">
      <alignment horizontal="left"/>
    </xf>
    <xf numFmtId="1" fontId="1" fillId="0" borderId="1" xfId="0" applyNumberFormat="1" applyFont="1" applyFill="1" applyBorder="1" applyAlignment="1">
      <alignment horizontal="left"/>
    </xf>
    <xf numFmtId="1" fontId="1" fillId="0" borderId="1" xfId="0" applyNumberFormat="1" applyFont="1" applyFill="1" applyBorder="1" applyAlignment="1">
      <alignment horizontal="right"/>
    </xf>
    <xf numFmtId="49" fontId="6" fillId="0" borderId="1" xfId="0" quotePrefix="1" applyNumberFormat="1" applyFont="1" applyFill="1" applyBorder="1" applyAlignment="1">
      <alignment horizontal="center"/>
    </xf>
    <xf numFmtId="3" fontId="2" fillId="0" borderId="34" xfId="0" applyNumberFormat="1" applyFont="1" applyBorder="1" applyAlignment="1">
      <alignment horizontal="right"/>
    </xf>
    <xf numFmtId="1" fontId="1" fillId="3" borderId="1" xfId="0" applyNumberFormat="1" applyFont="1" applyFill="1" applyBorder="1" applyAlignment="1">
      <alignment horizontal="left"/>
    </xf>
    <xf numFmtId="1" fontId="1" fillId="0" borderId="12" xfId="0" quotePrefix="1" applyNumberFormat="1" applyFont="1" applyFill="1" applyBorder="1" applyAlignment="1">
      <alignment horizontal="left"/>
    </xf>
    <xf numFmtId="1" fontId="1" fillId="5" borderId="12" xfId="0" quotePrefix="1" applyNumberFormat="1" applyFont="1" applyFill="1" applyBorder="1" applyAlignment="1">
      <alignment horizontal="left"/>
    </xf>
    <xf numFmtId="1" fontId="2" fillId="0" borderId="6" xfId="0" quotePrefix="1" applyNumberFormat="1" applyFont="1" applyFill="1" applyBorder="1" applyAlignment="1">
      <alignment horizontal="left"/>
    </xf>
    <xf numFmtId="1" fontId="2" fillId="0" borderId="0" xfId="0" quotePrefix="1" applyNumberFormat="1" applyFont="1" applyFill="1" applyBorder="1" applyAlignment="1">
      <alignment horizontal="left"/>
    </xf>
    <xf numFmtId="1" fontId="1" fillId="0" borderId="0" xfId="0" applyNumberFormat="1" applyFont="1" applyBorder="1" applyAlignment="1">
      <alignment horizontal="left"/>
    </xf>
    <xf numFmtId="1" fontId="2" fillId="0" borderId="6" xfId="0" applyNumberFormat="1" applyFont="1" applyFill="1" applyBorder="1" applyAlignment="1">
      <alignment horizontal="left"/>
    </xf>
    <xf numFmtId="49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right"/>
    </xf>
    <xf numFmtId="1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14" fillId="0" borderId="0" xfId="0" applyFont="1"/>
    <xf numFmtId="0" fontId="1" fillId="0" borderId="21" xfId="0" applyFont="1" applyFill="1" applyBorder="1"/>
    <xf numFmtId="0" fontId="1" fillId="0" borderId="12" xfId="0" applyFont="1" applyFill="1" applyBorder="1"/>
    <xf numFmtId="0" fontId="1" fillId="0" borderId="20" xfId="0" applyFont="1" applyFill="1" applyBorder="1"/>
    <xf numFmtId="0" fontId="1" fillId="0" borderId="19" xfId="0" applyFont="1" applyFill="1" applyBorder="1"/>
    <xf numFmtId="1" fontId="1" fillId="0" borderId="4" xfId="0" applyNumberFormat="1" applyFont="1" applyFill="1" applyBorder="1" applyAlignment="1">
      <alignment horizontal="right"/>
    </xf>
    <xf numFmtId="49" fontId="6" fillId="0" borderId="4" xfId="0" quotePrefix="1" applyNumberFormat="1" applyFont="1" applyFill="1" applyBorder="1" applyAlignment="1">
      <alignment horizontal="center"/>
    </xf>
    <xf numFmtId="1" fontId="1" fillId="0" borderId="5" xfId="0" applyNumberFormat="1" applyFont="1" applyFill="1" applyBorder="1" applyAlignment="1">
      <alignment horizontal="left"/>
    </xf>
    <xf numFmtId="1" fontId="1" fillId="0" borderId="3" xfId="0" applyNumberFormat="1" applyFont="1" applyFill="1" applyBorder="1" applyAlignment="1">
      <alignment horizontal="right"/>
    </xf>
    <xf numFmtId="0" fontId="1" fillId="0" borderId="4" xfId="0" applyFont="1" applyFill="1" applyBorder="1" applyAlignment="1">
      <alignment horizontal="left"/>
    </xf>
    <xf numFmtId="1" fontId="1" fillId="0" borderId="4" xfId="0" quotePrefix="1" applyNumberFormat="1" applyFont="1" applyFill="1" applyBorder="1" applyAlignment="1">
      <alignment horizontal="left"/>
    </xf>
    <xf numFmtId="0" fontId="2" fillId="0" borderId="1" xfId="0" applyFont="1" applyFill="1" applyBorder="1" applyAlignment="1">
      <alignment horizontal="center"/>
    </xf>
    <xf numFmtId="49" fontId="6" fillId="0" borderId="0" xfId="0" quotePrefix="1" applyNumberFormat="1" applyFont="1" applyFill="1" applyBorder="1" applyAlignment="1">
      <alignment horizontal="center"/>
    </xf>
    <xf numFmtId="1" fontId="1" fillId="0" borderId="1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1" fontId="1" fillId="0" borderId="0" xfId="0" applyNumberFormat="1" applyFont="1" applyFill="1" applyBorder="1" applyAlignment="1">
      <alignment horizontal="left"/>
    </xf>
    <xf numFmtId="3" fontId="1" fillId="0" borderId="0" xfId="0" applyNumberFormat="1" applyFont="1" applyFill="1" applyBorder="1" applyAlignment="1">
      <alignment horizontal="right"/>
    </xf>
    <xf numFmtId="0" fontId="6" fillId="0" borderId="32" xfId="0" applyFont="1" applyBorder="1"/>
    <xf numFmtId="0" fontId="1" fillId="0" borderId="20" xfId="0" applyFont="1" applyFill="1" applyBorder="1" applyAlignment="1">
      <alignment horizontal="right"/>
    </xf>
    <xf numFmtId="0" fontId="1" fillId="0" borderId="21" xfId="0" applyFont="1" applyFill="1" applyBorder="1" applyAlignment="1">
      <alignment horizontal="right"/>
    </xf>
    <xf numFmtId="0" fontId="2" fillId="0" borderId="35" xfId="0" applyFont="1" applyFill="1" applyBorder="1" applyAlignment="1">
      <alignment horizontal="right"/>
    </xf>
    <xf numFmtId="0" fontId="1" fillId="6" borderId="30" xfId="0" applyFont="1" applyFill="1" applyBorder="1" applyAlignment="1">
      <alignment horizontal="center"/>
    </xf>
    <xf numFmtId="0" fontId="1" fillId="6" borderId="25" xfId="0" applyFont="1" applyFill="1" applyBorder="1" applyAlignment="1">
      <alignment horizontal="center"/>
    </xf>
    <xf numFmtId="0" fontId="2" fillId="6" borderId="25" xfId="0" applyFont="1" applyFill="1" applyBorder="1" applyAlignment="1">
      <alignment horizontal="right"/>
    </xf>
    <xf numFmtId="0" fontId="1" fillId="6" borderId="25" xfId="0" applyFont="1" applyFill="1" applyBorder="1" applyAlignment="1">
      <alignment horizontal="right"/>
    </xf>
    <xf numFmtId="3" fontId="2" fillId="6" borderId="29" xfId="0" applyNumberFormat="1" applyFont="1" applyFill="1" applyBorder="1" applyAlignment="1">
      <alignment horizontal="right"/>
    </xf>
    <xf numFmtId="0" fontId="1" fillId="0" borderId="15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3" borderId="19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right"/>
    </xf>
    <xf numFmtId="0" fontId="1" fillId="3" borderId="19" xfId="0" applyFont="1" applyFill="1" applyBorder="1" applyAlignment="1">
      <alignment horizontal="right"/>
    </xf>
    <xf numFmtId="0" fontId="1" fillId="4" borderId="19" xfId="0" applyFont="1" applyFill="1" applyBorder="1" applyAlignment="1">
      <alignment horizontal="right"/>
    </xf>
    <xf numFmtId="0" fontId="1" fillId="0" borderId="19" xfId="0" applyFont="1" applyFill="1" applyBorder="1" applyAlignment="1">
      <alignment horizontal="right"/>
    </xf>
    <xf numFmtId="0" fontId="1" fillId="2" borderId="12" xfId="0" applyFont="1" applyFill="1" applyBorder="1"/>
    <xf numFmtId="0" fontId="6" fillId="0" borderId="0" xfId="0" applyFont="1" applyFill="1" applyBorder="1"/>
    <xf numFmtId="0" fontId="1" fillId="0" borderId="3" xfId="0" applyFont="1" applyFill="1" applyBorder="1" applyAlignment="1">
      <alignment horizontal="center"/>
    </xf>
    <xf numFmtId="49" fontId="1" fillId="0" borderId="4" xfId="0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1" fontId="1" fillId="0" borderId="4" xfId="0" applyNumberFormat="1" applyFont="1" applyFill="1" applyBorder="1" applyAlignment="1">
      <alignment horizontal="left"/>
    </xf>
    <xf numFmtId="0" fontId="6" fillId="0" borderId="0" xfId="0" applyFont="1" applyFill="1"/>
    <xf numFmtId="0" fontId="6" fillId="0" borderId="0" xfId="0" applyFont="1" applyAlignment="1">
      <alignment horizontal="center"/>
    </xf>
    <xf numFmtId="49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right"/>
    </xf>
    <xf numFmtId="1" fontId="6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1" fillId="0" borderId="26" xfId="0" applyFont="1" applyBorder="1" applyAlignment="1">
      <alignment horizontal="right"/>
    </xf>
    <xf numFmtId="0" fontId="1" fillId="0" borderId="22" xfId="0" applyFont="1" applyBorder="1" applyAlignment="1">
      <alignment horizontal="right"/>
    </xf>
    <xf numFmtId="1" fontId="2" fillId="0" borderId="34" xfId="0" applyNumberFormat="1" applyFont="1" applyBorder="1" applyAlignment="1">
      <alignment horizontal="right"/>
    </xf>
    <xf numFmtId="1" fontId="2" fillId="0" borderId="38" xfId="0" applyNumberFormat="1" applyFont="1" applyBorder="1" applyAlignment="1">
      <alignment horizontal="center"/>
    </xf>
    <xf numFmtId="1" fontId="2" fillId="0" borderId="39" xfId="0" applyNumberFormat="1" applyFont="1" applyBorder="1" applyAlignment="1">
      <alignment horizontal="left"/>
    </xf>
    <xf numFmtId="1" fontId="2" fillId="0" borderId="40" xfId="0" applyNumberFormat="1" applyFont="1" applyBorder="1" applyAlignment="1">
      <alignment horizontal="right"/>
    </xf>
    <xf numFmtId="1" fontId="2" fillId="0" borderId="38" xfId="0" applyNumberFormat="1" applyFont="1" applyBorder="1" applyAlignment="1">
      <alignment horizontal="left"/>
    </xf>
    <xf numFmtId="1" fontId="2" fillId="0" borderId="40" xfId="0" applyNumberFormat="1" applyFont="1" applyBorder="1" applyAlignment="1"/>
    <xf numFmtId="49" fontId="9" fillId="0" borderId="38" xfId="0" quotePrefix="1" applyNumberFormat="1" applyFont="1" applyBorder="1" applyAlignment="1">
      <alignment horizontal="center"/>
    </xf>
    <xf numFmtId="1" fontId="2" fillId="0" borderId="38" xfId="0" applyNumberFormat="1" applyFont="1" applyBorder="1" applyAlignment="1"/>
    <xf numFmtId="3" fontId="2" fillId="0" borderId="38" xfId="0" applyNumberFormat="1" applyFont="1" applyBorder="1" applyAlignment="1">
      <alignment horizontal="right"/>
    </xf>
    <xf numFmtId="3" fontId="2" fillId="0" borderId="29" xfId="0" applyNumberFormat="1" applyFont="1" applyBorder="1" applyAlignment="1">
      <alignment horizontal="right"/>
    </xf>
    <xf numFmtId="1" fontId="2" fillId="0" borderId="11" xfId="0" applyNumberFormat="1" applyFont="1" applyBorder="1" applyAlignment="1">
      <alignment horizontal="center"/>
    </xf>
    <xf numFmtId="49" fontId="9" fillId="0" borderId="6" xfId="0" quotePrefix="1" applyNumberFormat="1" applyFont="1" applyBorder="1" applyAlignment="1">
      <alignment horizontal="center"/>
    </xf>
    <xf numFmtId="1" fontId="2" fillId="0" borderId="9" xfId="0" applyNumberFormat="1" applyFont="1" applyBorder="1" applyAlignment="1">
      <alignment horizontal="center"/>
    </xf>
    <xf numFmtId="1" fontId="2" fillId="0" borderId="6" xfId="0" applyNumberFormat="1" applyFont="1" applyBorder="1" applyAlignment="1">
      <alignment horizontal="center"/>
    </xf>
    <xf numFmtId="49" fontId="2" fillId="0" borderId="6" xfId="0" quotePrefix="1" applyNumberFormat="1" applyFont="1" applyBorder="1" applyAlignment="1">
      <alignment horizontal="center"/>
    </xf>
    <xf numFmtId="1" fontId="2" fillId="0" borderId="11" xfId="0" applyNumberFormat="1" applyFont="1" applyBorder="1" applyAlignment="1">
      <alignment horizontal="right"/>
    </xf>
    <xf numFmtId="1" fontId="2" fillId="0" borderId="9" xfId="0" applyNumberFormat="1" applyFont="1" applyBorder="1" applyAlignment="1">
      <alignment horizontal="right"/>
    </xf>
    <xf numFmtId="1" fontId="2" fillId="0" borderId="6" xfId="0" applyNumberFormat="1" applyFont="1" applyBorder="1" applyAlignment="1">
      <alignment horizontal="right"/>
    </xf>
    <xf numFmtId="1" fontId="2" fillId="0" borderId="9" xfId="0" applyNumberFormat="1" applyFont="1" applyBorder="1" applyAlignment="1">
      <alignment horizontal="left"/>
    </xf>
    <xf numFmtId="3" fontId="2" fillId="0" borderId="6" xfId="0" applyNumberFormat="1" applyFont="1" applyBorder="1" applyAlignment="1">
      <alignment horizontal="right"/>
    </xf>
    <xf numFmtId="3" fontId="2" fillId="0" borderId="35" xfId="0" applyNumberFormat="1" applyFont="1" applyBorder="1" applyAlignment="1">
      <alignment horizontal="right"/>
    </xf>
    <xf numFmtId="3" fontId="2" fillId="6" borderId="28" xfId="0" applyNumberFormat="1" applyFont="1" applyFill="1" applyBorder="1" applyAlignment="1">
      <alignment horizontal="right"/>
    </xf>
    <xf numFmtId="0" fontId="15" fillId="3" borderId="19" xfId="0" applyFont="1" applyFill="1" applyBorder="1"/>
    <xf numFmtId="1" fontId="1" fillId="0" borderId="21" xfId="0" applyNumberFormat="1" applyFont="1" applyFill="1" applyBorder="1" applyAlignment="1">
      <alignment horizontal="right"/>
    </xf>
    <xf numFmtId="1" fontId="1" fillId="0" borderId="20" xfId="0" applyNumberFormat="1" applyFont="1" applyFill="1" applyBorder="1" applyAlignment="1">
      <alignment horizontal="right"/>
    </xf>
    <xf numFmtId="1" fontId="1" fillId="5" borderId="21" xfId="0" applyNumberFormat="1" applyFont="1" applyFill="1" applyBorder="1" applyAlignment="1">
      <alignment horizontal="right"/>
    </xf>
    <xf numFmtId="3" fontId="2" fillId="0" borderId="35" xfId="0" applyNumberFormat="1" applyFont="1" applyFill="1" applyBorder="1" applyAlignment="1">
      <alignment horizontal="right"/>
    </xf>
    <xf numFmtId="3" fontId="2" fillId="0" borderId="19" xfId="0" applyNumberFormat="1" applyFont="1" applyFill="1" applyBorder="1" applyAlignment="1">
      <alignment horizontal="right"/>
    </xf>
    <xf numFmtId="3" fontId="1" fillId="3" borderId="19" xfId="0" applyNumberFormat="1" applyFont="1" applyFill="1" applyBorder="1" applyAlignment="1">
      <alignment horizontal="right"/>
    </xf>
    <xf numFmtId="3" fontId="1" fillId="0" borderId="20" xfId="0" applyNumberFormat="1" applyFont="1" applyFill="1" applyBorder="1" applyAlignment="1">
      <alignment horizontal="right"/>
    </xf>
    <xf numFmtId="3" fontId="1" fillId="4" borderId="19" xfId="0" applyNumberFormat="1" applyFont="1" applyFill="1" applyBorder="1" applyAlignment="1">
      <alignment horizontal="right"/>
    </xf>
    <xf numFmtId="3" fontId="1" fillId="0" borderId="19" xfId="0" applyNumberFormat="1" applyFont="1" applyFill="1" applyBorder="1" applyAlignment="1">
      <alignment horizontal="right"/>
    </xf>
    <xf numFmtId="3" fontId="1" fillId="0" borderId="21" xfId="0" applyNumberFormat="1" applyFont="1" applyFill="1" applyBorder="1" applyAlignment="1">
      <alignment horizontal="right"/>
    </xf>
    <xf numFmtId="3" fontId="1" fillId="0" borderId="22" xfId="0" applyNumberFormat="1" applyFont="1" applyBorder="1" applyAlignment="1">
      <alignment horizontal="right"/>
    </xf>
    <xf numFmtId="0" fontId="1" fillId="0" borderId="41" xfId="0" applyFont="1" applyBorder="1"/>
    <xf numFmtId="0" fontId="1" fillId="0" borderId="42" xfId="0" applyFont="1" applyBorder="1"/>
    <xf numFmtId="0" fontId="9" fillId="3" borderId="43" xfId="0" applyFont="1" applyFill="1" applyBorder="1"/>
    <xf numFmtId="1" fontId="1" fillId="0" borderId="44" xfId="0" applyNumberFormat="1" applyFont="1" applyFill="1" applyBorder="1" applyAlignment="1">
      <alignment horizontal="right"/>
    </xf>
    <xf numFmtId="0" fontId="1" fillId="0" borderId="44" xfId="0" applyFont="1" applyFill="1" applyBorder="1" applyAlignment="1">
      <alignment horizontal="right"/>
    </xf>
    <xf numFmtId="0" fontId="1" fillId="0" borderId="45" xfId="0" applyFont="1" applyFill="1" applyBorder="1" applyAlignment="1">
      <alignment horizontal="right"/>
    </xf>
    <xf numFmtId="1" fontId="1" fillId="0" borderId="42" xfId="0" applyNumberFormat="1" applyFont="1" applyFill="1" applyBorder="1" applyAlignment="1">
      <alignment horizontal="right"/>
    </xf>
    <xf numFmtId="1" fontId="1" fillId="5" borderId="42" xfId="0" applyNumberFormat="1" applyFont="1" applyFill="1" applyBorder="1" applyAlignment="1">
      <alignment horizontal="right"/>
    </xf>
    <xf numFmtId="0" fontId="1" fillId="0" borderId="42" xfId="0" applyFont="1" applyFill="1" applyBorder="1" applyAlignment="1">
      <alignment horizontal="right"/>
    </xf>
    <xf numFmtId="0" fontId="2" fillId="0" borderId="37" xfId="0" applyFont="1" applyFill="1" applyBorder="1" applyAlignment="1">
      <alignment horizontal="right"/>
    </xf>
    <xf numFmtId="0" fontId="10" fillId="0" borderId="43" xfId="0" applyFont="1" applyFill="1" applyBorder="1"/>
    <xf numFmtId="0" fontId="2" fillId="3" borderId="43" xfId="0" applyFont="1" applyFill="1" applyBorder="1"/>
    <xf numFmtId="1" fontId="1" fillId="0" borderId="42" xfId="0" applyNumberFormat="1" applyFont="1" applyFill="1" applyBorder="1"/>
    <xf numFmtId="0" fontId="10" fillId="0" borderId="43" xfId="0" applyFont="1" applyBorder="1"/>
    <xf numFmtId="1" fontId="1" fillId="0" borderId="43" xfId="0" applyNumberFormat="1" applyFont="1" applyFill="1" applyBorder="1"/>
    <xf numFmtId="1" fontId="1" fillId="0" borderId="45" xfId="0" applyNumberFormat="1" applyFont="1" applyFill="1" applyBorder="1"/>
    <xf numFmtId="1" fontId="2" fillId="0" borderId="37" xfId="0" applyNumberFormat="1" applyFont="1" applyFill="1" applyBorder="1"/>
    <xf numFmtId="1" fontId="10" fillId="0" borderId="44" xfId="0" applyNumberFormat="1" applyFont="1" applyBorder="1"/>
    <xf numFmtId="3" fontId="2" fillId="0" borderId="37" xfId="0" applyNumberFormat="1" applyFont="1" applyBorder="1" applyAlignment="1">
      <alignment horizontal="right"/>
    </xf>
    <xf numFmtId="1" fontId="2" fillId="0" borderId="46" xfId="0" applyNumberFormat="1" applyFont="1" applyBorder="1"/>
    <xf numFmtId="0" fontId="6" fillId="0" borderId="0" xfId="0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right"/>
    </xf>
    <xf numFmtId="2" fontId="2" fillId="0" borderId="0" xfId="0" applyNumberFormat="1" applyFont="1" applyFill="1" applyBorder="1" applyAlignment="1">
      <alignment horizontal="right"/>
    </xf>
    <xf numFmtId="0" fontId="3" fillId="0" borderId="0" xfId="0" applyFont="1" applyFill="1" applyBorder="1"/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9" fillId="0" borderId="0" xfId="0" applyFont="1" applyFill="1" applyBorder="1"/>
    <xf numFmtId="1" fontId="2" fillId="0" borderId="0" xfId="0" applyNumberFormat="1" applyFont="1" applyFill="1" applyBorder="1" applyAlignment="1"/>
    <xf numFmtId="1" fontId="1" fillId="0" borderId="3" xfId="0" applyNumberFormat="1" applyFont="1" applyBorder="1" applyAlignment="1">
      <alignment horizontal="center"/>
    </xf>
    <xf numFmtId="1" fontId="1" fillId="0" borderId="4" xfId="0" applyNumberFormat="1" applyFont="1" applyBorder="1" applyAlignment="1">
      <alignment horizontal="center"/>
    </xf>
    <xf numFmtId="1" fontId="1" fillId="0" borderId="5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16" fontId="1" fillId="0" borderId="0" xfId="0" quotePrefix="1" applyNumberFormat="1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1" fontId="1" fillId="0" borderId="36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</cellXfs>
  <cellStyles count="1">
    <cellStyle name="Standard" xfId="0" builtinId="0"/>
  </cellStyles>
  <dxfs count="5"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>
    <pageSetUpPr fitToPage="1"/>
  </sheetPr>
  <dimension ref="A1:IT42"/>
  <sheetViews>
    <sheetView tabSelected="1" zoomScaleNormal="100" zoomScaleSheetLayoutView="100" workbookViewId="0">
      <selection activeCell="AX35" sqref="A1:AX35"/>
    </sheetView>
  </sheetViews>
  <sheetFormatPr baseColWidth="10" defaultColWidth="5.7109375" defaultRowHeight="12.75" x14ac:dyDescent="0.2"/>
  <cols>
    <col min="1" max="1" width="15.85546875" style="11" customWidth="1"/>
    <col min="2" max="2" width="6.140625" style="11" bestFit="1" customWidth="1"/>
    <col min="3" max="3" width="3.28515625" style="167" customWidth="1"/>
    <col min="4" max="4" width="0.85546875" style="168" customWidth="1"/>
    <col min="5" max="5" width="2.7109375" style="167" bestFit="1" customWidth="1"/>
    <col min="6" max="6" width="3.28515625" style="167" customWidth="1"/>
    <col min="7" max="7" width="0.85546875" style="167" customWidth="1"/>
    <col min="8" max="8" width="2.7109375" style="167" bestFit="1" customWidth="1"/>
    <col min="9" max="9" width="3.28515625" style="167" customWidth="1"/>
    <col min="10" max="10" width="0.85546875" style="167" customWidth="1"/>
    <col min="11" max="11" width="2.5703125" style="167" customWidth="1"/>
    <col min="12" max="12" width="3.28515625" style="167" customWidth="1"/>
    <col min="13" max="13" width="0.85546875" style="167" customWidth="1"/>
    <col min="14" max="14" width="2.5703125" style="167" customWidth="1"/>
    <col min="15" max="15" width="3.28515625" style="169" customWidth="1"/>
    <col min="16" max="16" width="0.85546875" style="167" customWidth="1"/>
    <col min="17" max="17" width="2.5703125" style="170" customWidth="1"/>
    <col min="18" max="18" width="3.28515625" style="169" customWidth="1"/>
    <col min="19" max="19" width="0.85546875" style="167" customWidth="1"/>
    <col min="20" max="20" width="2.5703125" style="170" customWidth="1"/>
    <col min="21" max="21" width="3.28515625" style="169" customWidth="1"/>
    <col min="22" max="22" width="0.85546875" style="167" customWidth="1"/>
    <col min="23" max="23" width="2.5703125" style="170" customWidth="1"/>
    <col min="24" max="24" width="3.28515625" style="169" customWidth="1"/>
    <col min="25" max="25" width="0.85546875" style="171" customWidth="1"/>
    <col min="26" max="26" width="2.5703125" style="170" customWidth="1"/>
    <col min="27" max="27" width="3.28515625" style="169" customWidth="1"/>
    <col min="28" max="28" width="0.85546875" style="171" customWidth="1"/>
    <col min="29" max="29" width="2.5703125" style="170" customWidth="1"/>
    <col min="30" max="30" width="3.28515625" style="169" customWidth="1"/>
    <col min="31" max="31" width="0.85546875" style="171" customWidth="1"/>
    <col min="32" max="32" width="2.5703125" style="170" customWidth="1"/>
    <col min="33" max="33" width="3.28515625" style="169" customWidth="1"/>
    <col min="34" max="34" width="0.85546875" style="171" customWidth="1"/>
    <col min="35" max="35" width="2.7109375" style="170" bestFit="1" customWidth="1"/>
    <col min="36" max="36" width="3.28515625" style="169" customWidth="1"/>
    <col min="37" max="37" width="0.85546875" style="171" customWidth="1"/>
    <col min="38" max="38" width="2.5703125" style="170" customWidth="1"/>
    <col min="39" max="39" width="3.28515625" style="169" customWidth="1"/>
    <col min="40" max="40" width="0.85546875" style="171" customWidth="1"/>
    <col min="41" max="41" width="2.5703125" style="170" customWidth="1"/>
    <col min="42" max="42" width="4.85546875" style="170" bestFit="1" customWidth="1"/>
    <col min="43" max="43" width="0.85546875" style="171" customWidth="1"/>
    <col min="44" max="44" width="3.5703125" style="170" customWidth="1"/>
    <col min="45" max="45" width="5.28515625" style="167" bestFit="1" customWidth="1"/>
    <col min="46" max="46" width="6.5703125" style="167" bestFit="1" customWidth="1"/>
    <col min="47" max="47" width="0.42578125" style="167" customWidth="1"/>
    <col min="48" max="48" width="6.140625" style="167" bestFit="1" customWidth="1"/>
    <col min="49" max="49" width="6.85546875" style="11" customWidth="1"/>
    <col min="50" max="50" width="5.7109375" style="11"/>
    <col min="51" max="51" width="8" style="11" customWidth="1"/>
    <col min="52" max="52" width="8.28515625" style="11" bestFit="1" customWidth="1"/>
    <col min="53" max="53" width="6.85546875" style="11" bestFit="1" customWidth="1"/>
    <col min="54" max="54" width="6.5703125" style="11" bestFit="1" customWidth="1"/>
    <col min="55" max="55" width="6.85546875" style="11" bestFit="1" customWidth="1"/>
    <col min="56" max="56" width="6.7109375" style="11" customWidth="1"/>
    <col min="57" max="57" width="6.85546875" style="11" bestFit="1" customWidth="1"/>
    <col min="58" max="16384" width="5.7109375" style="11"/>
  </cols>
  <sheetData>
    <row r="1" spans="1:254" s="3" customFormat="1" ht="20.25" thickBot="1" x14ac:dyDescent="0.45">
      <c r="A1" s="85" t="s">
        <v>43</v>
      </c>
      <c r="B1" s="86"/>
      <c r="C1" s="87"/>
      <c r="D1" s="88"/>
      <c r="E1" s="87"/>
      <c r="F1" s="87"/>
      <c r="G1" s="87"/>
      <c r="H1" s="87"/>
      <c r="I1" s="87"/>
      <c r="J1" s="87"/>
      <c r="K1" s="87"/>
      <c r="L1" s="87"/>
      <c r="M1" s="87"/>
      <c r="N1" s="87"/>
      <c r="O1" s="89"/>
      <c r="P1" s="90"/>
      <c r="Q1" s="91"/>
      <c r="R1" s="89"/>
      <c r="S1" s="90"/>
      <c r="T1" s="91"/>
      <c r="U1" s="89"/>
      <c r="V1" s="90"/>
      <c r="W1" s="91"/>
      <c r="X1" s="89"/>
      <c r="Y1" s="92"/>
      <c r="Z1" s="91"/>
      <c r="AA1" s="89"/>
      <c r="AB1" s="92"/>
      <c r="AC1" s="91"/>
      <c r="AD1" s="89"/>
      <c r="AE1" s="92"/>
      <c r="AF1" s="93"/>
      <c r="AG1" s="94"/>
      <c r="AH1" s="95"/>
      <c r="AI1" s="93"/>
      <c r="AJ1" s="94"/>
      <c r="AK1" s="95"/>
      <c r="AL1" s="93"/>
      <c r="AM1" s="94"/>
      <c r="AN1" s="95"/>
      <c r="AO1" s="93"/>
      <c r="AP1" s="96"/>
      <c r="AQ1" s="95"/>
      <c r="AR1" s="97"/>
      <c r="AS1" s="96"/>
      <c r="AT1" s="96"/>
      <c r="AU1" s="96"/>
      <c r="AV1" s="98"/>
      <c r="AW1" s="99" t="s">
        <v>42</v>
      </c>
      <c r="AY1" s="83"/>
      <c r="AZ1" s="233"/>
      <c r="BA1" s="233"/>
      <c r="BB1" s="233"/>
      <c r="BC1" s="233"/>
      <c r="BD1" s="233"/>
      <c r="BE1" s="233"/>
      <c r="BF1" s="233"/>
      <c r="BG1" s="233"/>
      <c r="BH1" s="233"/>
    </row>
    <row r="2" spans="1:254" s="1" customFormat="1" ht="10.5" customHeight="1" x14ac:dyDescent="0.2">
      <c r="A2" s="13"/>
      <c r="B2" s="14"/>
      <c r="C2" s="257" t="s">
        <v>9</v>
      </c>
      <c r="D2" s="258"/>
      <c r="E2" s="259"/>
      <c r="F2" s="252" t="s">
        <v>9</v>
      </c>
      <c r="G2" s="253"/>
      <c r="H2" s="256"/>
      <c r="I2" s="252" t="s">
        <v>9</v>
      </c>
      <c r="J2" s="253"/>
      <c r="K2" s="256"/>
      <c r="L2" s="252" t="s">
        <v>9</v>
      </c>
      <c r="M2" s="253"/>
      <c r="N2" s="256"/>
      <c r="O2" s="252" t="s">
        <v>9</v>
      </c>
      <c r="P2" s="253"/>
      <c r="Q2" s="256"/>
      <c r="R2" s="252" t="s">
        <v>9</v>
      </c>
      <c r="S2" s="253"/>
      <c r="T2" s="256"/>
      <c r="U2" s="252" t="s">
        <v>9</v>
      </c>
      <c r="V2" s="253"/>
      <c r="W2" s="256"/>
      <c r="X2" s="252" t="s">
        <v>9</v>
      </c>
      <c r="Y2" s="253"/>
      <c r="Z2" s="256"/>
      <c r="AA2" s="252" t="s">
        <v>9</v>
      </c>
      <c r="AB2" s="253"/>
      <c r="AC2" s="256"/>
      <c r="AD2" s="252" t="s">
        <v>9</v>
      </c>
      <c r="AE2" s="253"/>
      <c r="AF2" s="256"/>
      <c r="AG2" s="246" t="s">
        <v>19</v>
      </c>
      <c r="AH2" s="247"/>
      <c r="AI2" s="248"/>
      <c r="AJ2" s="246" t="s">
        <v>20</v>
      </c>
      <c r="AK2" s="247"/>
      <c r="AL2" s="248"/>
      <c r="AM2" s="246" t="s">
        <v>21</v>
      </c>
      <c r="AN2" s="247"/>
      <c r="AO2" s="248"/>
      <c r="AP2" s="252" t="s">
        <v>10</v>
      </c>
      <c r="AQ2" s="253"/>
      <c r="AR2" s="254"/>
      <c r="AS2" s="60" t="s">
        <v>11</v>
      </c>
      <c r="AT2" s="152" t="s">
        <v>16</v>
      </c>
      <c r="AU2" s="147"/>
      <c r="AV2" s="152"/>
      <c r="AW2" s="210" t="s">
        <v>24</v>
      </c>
      <c r="AX2" s="11"/>
      <c r="AY2" s="244"/>
      <c r="AZ2" s="244"/>
      <c r="BA2" s="245"/>
      <c r="BB2" s="245"/>
      <c r="BC2" s="245"/>
      <c r="BD2" s="245"/>
      <c r="BE2" s="234"/>
      <c r="BF2" s="160"/>
      <c r="BG2" s="160"/>
      <c r="BH2" s="160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1"/>
      <c r="GD2" s="11"/>
      <c r="GE2" s="11"/>
      <c r="GF2" s="11"/>
      <c r="GG2" s="11"/>
      <c r="GH2" s="11"/>
      <c r="GI2" s="11"/>
      <c r="GJ2" s="11"/>
      <c r="GK2" s="11"/>
      <c r="GL2" s="11"/>
      <c r="GM2" s="11"/>
      <c r="GN2" s="11"/>
      <c r="GO2" s="11"/>
      <c r="GP2" s="11"/>
      <c r="GQ2" s="11"/>
      <c r="GR2" s="11"/>
      <c r="GS2" s="11"/>
      <c r="GT2" s="11"/>
      <c r="GU2" s="11"/>
      <c r="GV2" s="11"/>
      <c r="GW2" s="11"/>
      <c r="GX2" s="11"/>
      <c r="GY2" s="11"/>
      <c r="GZ2" s="11"/>
      <c r="HA2" s="11"/>
      <c r="HB2" s="11"/>
      <c r="HC2" s="11"/>
      <c r="HD2" s="11"/>
      <c r="HE2" s="11"/>
      <c r="HF2" s="11"/>
      <c r="HG2" s="11"/>
      <c r="HH2" s="11"/>
      <c r="HI2" s="11"/>
      <c r="HJ2" s="11"/>
      <c r="HK2" s="11"/>
      <c r="HL2" s="11"/>
      <c r="HM2" s="11"/>
      <c r="HN2" s="11"/>
      <c r="HO2" s="11"/>
      <c r="HP2" s="11"/>
      <c r="HQ2" s="11"/>
      <c r="HR2" s="11"/>
      <c r="HS2" s="11"/>
      <c r="HT2" s="11"/>
      <c r="HU2" s="11"/>
      <c r="HV2" s="11"/>
      <c r="HW2" s="11"/>
      <c r="HX2" s="11"/>
      <c r="HY2" s="11"/>
      <c r="HZ2" s="11"/>
      <c r="IA2" s="11"/>
      <c r="IB2" s="11"/>
      <c r="IC2" s="11"/>
      <c r="ID2" s="11"/>
      <c r="IE2" s="11"/>
      <c r="IF2" s="11"/>
      <c r="IG2" s="11"/>
      <c r="IH2" s="11"/>
      <c r="II2" s="11"/>
      <c r="IJ2" s="11"/>
      <c r="IK2" s="11"/>
      <c r="IL2" s="11"/>
      <c r="IM2" s="11"/>
      <c r="IN2" s="11"/>
      <c r="IO2" s="11"/>
      <c r="IP2" s="11"/>
      <c r="IQ2" s="11"/>
      <c r="IR2" s="11"/>
      <c r="IS2" s="11"/>
      <c r="IT2" s="11"/>
    </row>
    <row r="3" spans="1:254" s="2" customFormat="1" ht="10.5" customHeight="1" x14ac:dyDescent="0.2">
      <c r="A3" s="15"/>
      <c r="B3" s="9"/>
      <c r="C3" s="241">
        <v>1</v>
      </c>
      <c r="D3" s="242"/>
      <c r="E3" s="243"/>
      <c r="F3" s="241">
        <v>2</v>
      </c>
      <c r="G3" s="242"/>
      <c r="H3" s="243"/>
      <c r="I3" s="241">
        <v>3</v>
      </c>
      <c r="J3" s="242"/>
      <c r="K3" s="243"/>
      <c r="L3" s="241">
        <v>4</v>
      </c>
      <c r="M3" s="242"/>
      <c r="N3" s="243"/>
      <c r="O3" s="238">
        <v>5</v>
      </c>
      <c r="P3" s="239"/>
      <c r="Q3" s="240"/>
      <c r="R3" s="238">
        <v>6</v>
      </c>
      <c r="S3" s="239"/>
      <c r="T3" s="240"/>
      <c r="U3" s="238">
        <v>7</v>
      </c>
      <c r="V3" s="239"/>
      <c r="W3" s="240"/>
      <c r="X3" s="238">
        <v>8</v>
      </c>
      <c r="Y3" s="239"/>
      <c r="Z3" s="240"/>
      <c r="AA3" s="238">
        <v>9</v>
      </c>
      <c r="AB3" s="239"/>
      <c r="AC3" s="240"/>
      <c r="AD3" s="238">
        <v>10</v>
      </c>
      <c r="AE3" s="239"/>
      <c r="AF3" s="240"/>
      <c r="AG3" s="249"/>
      <c r="AH3" s="250"/>
      <c r="AI3" s="251"/>
      <c r="AJ3" s="249"/>
      <c r="AK3" s="250"/>
      <c r="AL3" s="251"/>
      <c r="AM3" s="249"/>
      <c r="AN3" s="250"/>
      <c r="AO3" s="251"/>
      <c r="AP3" s="238"/>
      <c r="AQ3" s="239"/>
      <c r="AR3" s="255"/>
      <c r="AS3" s="61" t="s">
        <v>13</v>
      </c>
      <c r="AT3" s="153" t="s">
        <v>39</v>
      </c>
      <c r="AU3" s="148"/>
      <c r="AV3" s="153" t="s">
        <v>15</v>
      </c>
      <c r="AW3" s="211" t="s">
        <v>15</v>
      </c>
      <c r="AX3" s="11"/>
      <c r="AY3" s="234"/>
      <c r="AZ3" s="234"/>
      <c r="BA3" s="234"/>
      <c r="BB3" s="234"/>
      <c r="BC3" s="234"/>
      <c r="BD3" s="234"/>
      <c r="BE3" s="235"/>
      <c r="BF3" s="160"/>
      <c r="BG3" s="160"/>
      <c r="BH3" s="160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  <c r="FP3" s="11"/>
      <c r="FQ3" s="11"/>
      <c r="FR3" s="11"/>
      <c r="FS3" s="11"/>
      <c r="FT3" s="11"/>
      <c r="FU3" s="11"/>
      <c r="FV3" s="11"/>
      <c r="FW3" s="11"/>
      <c r="FX3" s="11"/>
      <c r="FY3" s="11"/>
      <c r="FZ3" s="11"/>
      <c r="GA3" s="11"/>
      <c r="GB3" s="11"/>
      <c r="GC3" s="11"/>
      <c r="GD3" s="11"/>
      <c r="GE3" s="11"/>
      <c r="GF3" s="11"/>
      <c r="GG3" s="11"/>
      <c r="GH3" s="11"/>
      <c r="GI3" s="11"/>
      <c r="GJ3" s="11"/>
      <c r="GK3" s="11"/>
      <c r="GL3" s="11"/>
      <c r="GM3" s="11"/>
      <c r="GN3" s="11"/>
      <c r="GO3" s="11"/>
      <c r="GP3" s="11"/>
      <c r="GQ3" s="11"/>
      <c r="GR3" s="11"/>
      <c r="GS3" s="11"/>
      <c r="GT3" s="11"/>
      <c r="GU3" s="11"/>
      <c r="GV3" s="11"/>
      <c r="GW3" s="11"/>
      <c r="GX3" s="11"/>
      <c r="GY3" s="11"/>
      <c r="GZ3" s="11"/>
      <c r="HA3" s="11"/>
      <c r="HB3" s="11"/>
      <c r="HC3" s="11"/>
      <c r="HD3" s="11"/>
      <c r="HE3" s="11"/>
      <c r="HF3" s="11"/>
      <c r="HG3" s="11"/>
      <c r="HH3" s="11"/>
      <c r="HI3" s="11"/>
      <c r="HJ3" s="11"/>
      <c r="HK3" s="11"/>
      <c r="HL3" s="11"/>
      <c r="HM3" s="11"/>
      <c r="HN3" s="11"/>
      <c r="HO3" s="11"/>
      <c r="HP3" s="11"/>
      <c r="HQ3" s="11"/>
      <c r="HR3" s="11"/>
      <c r="HS3" s="11"/>
      <c r="HT3" s="11"/>
      <c r="HU3" s="11"/>
      <c r="HV3" s="11"/>
      <c r="HW3" s="11"/>
      <c r="HX3" s="11"/>
      <c r="HY3" s="11"/>
      <c r="HZ3" s="11"/>
      <c r="IA3" s="11"/>
      <c r="IB3" s="11"/>
      <c r="IC3" s="11"/>
      <c r="ID3" s="11"/>
      <c r="IE3" s="11"/>
      <c r="IF3" s="11"/>
      <c r="IG3" s="11"/>
      <c r="IH3" s="11"/>
      <c r="II3" s="11"/>
      <c r="IJ3" s="11"/>
      <c r="IK3" s="11"/>
      <c r="IL3" s="11"/>
      <c r="IM3" s="11"/>
      <c r="IN3" s="11"/>
      <c r="IO3" s="11"/>
      <c r="IP3" s="11"/>
      <c r="IQ3" s="11"/>
      <c r="IR3" s="11"/>
      <c r="IS3" s="11"/>
      <c r="IT3" s="11"/>
    </row>
    <row r="4" spans="1:254" s="1" customFormat="1" ht="12.75" customHeight="1" x14ac:dyDescent="0.2">
      <c r="A4" s="198" t="s">
        <v>25</v>
      </c>
      <c r="B4" s="47"/>
      <c r="C4" s="48"/>
      <c r="D4" s="54"/>
      <c r="E4" s="50"/>
      <c r="F4" s="48"/>
      <c r="G4" s="48"/>
      <c r="H4" s="55"/>
      <c r="I4" s="48"/>
      <c r="J4" s="48"/>
      <c r="K4" s="55"/>
      <c r="L4" s="56"/>
      <c r="M4" s="48"/>
      <c r="N4" s="55"/>
      <c r="O4" s="51"/>
      <c r="P4" s="48"/>
      <c r="Q4" s="57"/>
      <c r="R4" s="51"/>
      <c r="S4" s="48"/>
      <c r="T4" s="57"/>
      <c r="U4" s="51"/>
      <c r="V4" s="48"/>
      <c r="W4" s="57"/>
      <c r="X4" s="51"/>
      <c r="Y4" s="53"/>
      <c r="Z4" s="57"/>
      <c r="AA4" s="51"/>
      <c r="AB4" s="53"/>
      <c r="AC4" s="57"/>
      <c r="AD4" s="51"/>
      <c r="AE4" s="53"/>
      <c r="AF4" s="57"/>
      <c r="AG4" s="51"/>
      <c r="AH4" s="53"/>
      <c r="AI4" s="57"/>
      <c r="AJ4" s="51"/>
      <c r="AK4" s="53"/>
      <c r="AL4" s="57"/>
      <c r="AM4" s="51"/>
      <c r="AN4" s="53"/>
      <c r="AO4" s="57"/>
      <c r="AP4" s="51"/>
      <c r="AQ4" s="53"/>
      <c r="AR4" s="115"/>
      <c r="AS4" s="62"/>
      <c r="AT4" s="154"/>
      <c r="AU4" s="148"/>
      <c r="AV4" s="154"/>
      <c r="AW4" s="212"/>
      <c r="AX4" s="11"/>
      <c r="AY4" s="84"/>
      <c r="AZ4" s="84"/>
      <c r="BA4" s="84"/>
      <c r="BB4" s="84"/>
      <c r="BC4" s="84"/>
      <c r="BD4" s="84"/>
      <c r="BE4" s="84"/>
      <c r="BF4" s="160"/>
      <c r="BG4" s="160"/>
      <c r="BH4" s="160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  <c r="IP4" s="11"/>
      <c r="IQ4" s="11"/>
      <c r="IR4" s="11"/>
      <c r="IS4" s="11"/>
      <c r="IT4" s="11"/>
    </row>
    <row r="5" spans="1:254" s="159" customFormat="1" ht="10.5" customHeight="1" x14ac:dyDescent="0.2">
      <c r="A5" s="127" t="s">
        <v>35</v>
      </c>
      <c r="B5" s="128">
        <v>110139</v>
      </c>
      <c r="C5" s="76">
        <v>38</v>
      </c>
      <c r="D5" s="29" t="s">
        <v>12</v>
      </c>
      <c r="E5" s="77">
        <v>2</v>
      </c>
      <c r="F5" s="30">
        <v>51</v>
      </c>
      <c r="G5" s="29" t="s">
        <v>12</v>
      </c>
      <c r="H5" s="77">
        <v>2</v>
      </c>
      <c r="I5" s="30">
        <v>44</v>
      </c>
      <c r="J5" s="132" t="s">
        <v>12</v>
      </c>
      <c r="K5" s="77">
        <v>2</v>
      </c>
      <c r="L5" s="30">
        <v>37</v>
      </c>
      <c r="M5" s="29" t="s">
        <v>12</v>
      </c>
      <c r="N5" s="77">
        <v>2</v>
      </c>
      <c r="O5" s="30"/>
      <c r="P5" s="78"/>
      <c r="Q5" s="77"/>
      <c r="R5" s="30"/>
      <c r="S5" s="78"/>
      <c r="T5" s="77"/>
      <c r="U5" s="30"/>
      <c r="V5" s="78"/>
      <c r="W5" s="77"/>
      <c r="X5" s="30"/>
      <c r="Y5" s="78"/>
      <c r="Z5" s="77"/>
      <c r="AA5" s="30"/>
      <c r="AB5" s="78"/>
      <c r="AC5" s="77"/>
      <c r="AD5" s="30"/>
      <c r="AE5" s="78"/>
      <c r="AF5" s="77"/>
      <c r="AG5" s="30"/>
      <c r="AH5" s="78"/>
      <c r="AI5" s="77"/>
      <c r="AJ5" s="30"/>
      <c r="AK5" s="78"/>
      <c r="AL5" s="77"/>
      <c r="AM5" s="30"/>
      <c r="AN5" s="78"/>
      <c r="AO5" s="77"/>
      <c r="AP5" s="30">
        <f>SUM(C5,F5,I5,L5)</f>
        <v>170</v>
      </c>
      <c r="AQ5" s="29" t="s">
        <v>12</v>
      </c>
      <c r="AR5" s="116">
        <f t="shared" ref="AR5:AR15" si="0">SUM(E5,H5,K5,N5)</f>
        <v>8</v>
      </c>
      <c r="AS5" s="79">
        <v>25</v>
      </c>
      <c r="AT5" s="145">
        <v>36</v>
      </c>
      <c r="AU5" s="150"/>
      <c r="AV5" s="199">
        <v>155</v>
      </c>
      <c r="AW5" s="213">
        <f t="shared" ref="AW5:AW15" si="1">AP5-AV5</f>
        <v>15</v>
      </c>
      <c r="AX5" s="11"/>
      <c r="AY5" s="84"/>
      <c r="AZ5" s="231"/>
      <c r="BA5" s="84"/>
      <c r="BB5" s="231"/>
      <c r="BC5" s="84"/>
      <c r="BD5" s="231"/>
      <c r="BE5" s="84"/>
      <c r="BF5" s="160"/>
      <c r="BG5" s="160"/>
      <c r="BH5" s="160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  <c r="IP5" s="11"/>
      <c r="IQ5" s="11"/>
      <c r="IR5" s="11"/>
      <c r="IS5" s="11"/>
      <c r="IT5" s="11"/>
    </row>
    <row r="6" spans="1:254" s="7" customFormat="1" ht="10.5" customHeight="1" x14ac:dyDescent="0.2">
      <c r="A6" s="129" t="s">
        <v>38</v>
      </c>
      <c r="B6" s="73">
        <v>109551</v>
      </c>
      <c r="C6" s="134">
        <v>34</v>
      </c>
      <c r="D6" s="29" t="s">
        <v>12</v>
      </c>
      <c r="E6" s="133">
        <v>2</v>
      </c>
      <c r="F6" s="131">
        <v>41</v>
      </c>
      <c r="G6" s="132" t="s">
        <v>12</v>
      </c>
      <c r="H6" s="133">
        <v>2</v>
      </c>
      <c r="I6" s="131">
        <v>59</v>
      </c>
      <c r="J6" s="132" t="s">
        <v>12</v>
      </c>
      <c r="K6" s="133">
        <v>2</v>
      </c>
      <c r="L6" s="131">
        <v>50</v>
      </c>
      <c r="M6" s="132" t="s">
        <v>12</v>
      </c>
      <c r="N6" s="133">
        <v>2</v>
      </c>
      <c r="O6" s="131"/>
      <c r="P6" s="135"/>
      <c r="Q6" s="133"/>
      <c r="R6" s="131"/>
      <c r="S6" s="135"/>
      <c r="T6" s="133"/>
      <c r="U6" s="131"/>
      <c r="V6" s="135"/>
      <c r="W6" s="133"/>
      <c r="X6" s="131"/>
      <c r="Y6" s="135"/>
      <c r="Z6" s="133"/>
      <c r="AA6" s="131"/>
      <c r="AB6" s="135"/>
      <c r="AC6" s="133"/>
      <c r="AD6" s="131"/>
      <c r="AE6" s="135"/>
      <c r="AF6" s="133"/>
      <c r="AG6" s="131"/>
      <c r="AH6" s="135"/>
      <c r="AI6" s="133"/>
      <c r="AJ6" s="131"/>
      <c r="AK6" s="135"/>
      <c r="AL6" s="133"/>
      <c r="AM6" s="131"/>
      <c r="AN6" s="135"/>
      <c r="AO6" s="133"/>
      <c r="AP6" s="131">
        <f t="shared" ref="AP6:AP12" si="2">SUM(C6,F6,I6,L6)</f>
        <v>184</v>
      </c>
      <c r="AQ6" s="132" t="s">
        <v>12</v>
      </c>
      <c r="AR6" s="136">
        <f t="shared" si="0"/>
        <v>8</v>
      </c>
      <c r="AS6" s="74">
        <v>2</v>
      </c>
      <c r="AT6" s="144">
        <v>17</v>
      </c>
      <c r="AU6" s="150"/>
      <c r="AV6" s="200">
        <v>201</v>
      </c>
      <c r="AW6" s="214">
        <f t="shared" si="1"/>
        <v>-17</v>
      </c>
      <c r="AX6" s="11"/>
      <c r="AY6" s="84"/>
      <c r="AZ6" s="231"/>
      <c r="BA6" s="84"/>
      <c r="BB6" s="231"/>
      <c r="BC6" s="84"/>
      <c r="BD6" s="231"/>
      <c r="BE6" s="84"/>
      <c r="BF6" s="160"/>
      <c r="BG6" s="160"/>
      <c r="BH6" s="160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  <c r="IJ6" s="11"/>
      <c r="IK6" s="11"/>
      <c r="IL6" s="11"/>
      <c r="IM6" s="11"/>
      <c r="IN6" s="11"/>
      <c r="IO6" s="11"/>
      <c r="IP6" s="11"/>
      <c r="IQ6" s="11"/>
      <c r="IR6" s="11"/>
      <c r="IS6" s="11"/>
      <c r="IT6" s="11"/>
    </row>
    <row r="7" spans="1:254" s="159" customFormat="1" ht="10.5" customHeight="1" x14ac:dyDescent="0.2">
      <c r="A7" s="127" t="s">
        <v>33</v>
      </c>
      <c r="B7" s="128">
        <v>110036</v>
      </c>
      <c r="C7" s="76">
        <v>44</v>
      </c>
      <c r="D7" s="29" t="s">
        <v>12</v>
      </c>
      <c r="E7" s="77">
        <v>2</v>
      </c>
      <c r="F7" s="30">
        <v>49</v>
      </c>
      <c r="G7" s="29" t="s">
        <v>12</v>
      </c>
      <c r="H7" s="77">
        <v>2</v>
      </c>
      <c r="I7" s="30">
        <v>50</v>
      </c>
      <c r="J7" s="29" t="s">
        <v>12</v>
      </c>
      <c r="K7" s="77">
        <v>2</v>
      </c>
      <c r="L7" s="30">
        <v>45</v>
      </c>
      <c r="M7" s="29" t="s">
        <v>12</v>
      </c>
      <c r="N7" s="77">
        <v>2</v>
      </c>
      <c r="O7" s="30"/>
      <c r="P7" s="78"/>
      <c r="Q7" s="77"/>
      <c r="R7" s="30"/>
      <c r="S7" s="78"/>
      <c r="T7" s="77"/>
      <c r="U7" s="30"/>
      <c r="V7" s="78"/>
      <c r="W7" s="77"/>
      <c r="X7" s="30"/>
      <c r="Y7" s="78"/>
      <c r="Z7" s="77"/>
      <c r="AA7" s="30"/>
      <c r="AB7" s="78"/>
      <c r="AC7" s="77"/>
      <c r="AD7" s="30"/>
      <c r="AE7" s="78"/>
      <c r="AF7" s="77"/>
      <c r="AG7" s="30"/>
      <c r="AH7" s="78"/>
      <c r="AI7" s="77"/>
      <c r="AJ7" s="30"/>
      <c r="AK7" s="78"/>
      <c r="AL7" s="77"/>
      <c r="AM7" s="30"/>
      <c r="AN7" s="78"/>
      <c r="AO7" s="77"/>
      <c r="AP7" s="30">
        <f t="shared" si="2"/>
        <v>188</v>
      </c>
      <c r="AQ7" s="29" t="s">
        <v>12</v>
      </c>
      <c r="AR7" s="116">
        <f t="shared" si="0"/>
        <v>8</v>
      </c>
      <c r="AS7" s="79">
        <v>6</v>
      </c>
      <c r="AT7" s="145">
        <v>30</v>
      </c>
      <c r="AU7" s="150"/>
      <c r="AV7" s="199">
        <v>185</v>
      </c>
      <c r="AW7" s="213">
        <f t="shared" si="1"/>
        <v>3</v>
      </c>
      <c r="AX7" s="11"/>
      <c r="AY7" s="84"/>
      <c r="AZ7" s="231"/>
      <c r="BA7" s="84"/>
      <c r="BB7" s="231"/>
      <c r="BC7" s="84"/>
      <c r="BD7" s="231"/>
      <c r="BE7" s="84"/>
      <c r="BF7" s="160"/>
      <c r="BG7" s="160"/>
      <c r="BH7" s="160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1"/>
      <c r="IL7" s="11"/>
      <c r="IM7" s="11"/>
      <c r="IN7" s="11"/>
      <c r="IO7" s="11"/>
      <c r="IP7" s="11"/>
      <c r="IQ7" s="11"/>
      <c r="IR7" s="11"/>
      <c r="IS7" s="11"/>
      <c r="IT7" s="11"/>
    </row>
    <row r="8" spans="1:254" s="28" customFormat="1" ht="10.5" customHeight="1" x14ac:dyDescent="0.2">
      <c r="A8" s="127" t="s">
        <v>32</v>
      </c>
      <c r="B8" s="128">
        <v>110024</v>
      </c>
      <c r="C8" s="76">
        <v>56</v>
      </c>
      <c r="D8" s="29" t="s">
        <v>12</v>
      </c>
      <c r="E8" s="77">
        <v>2</v>
      </c>
      <c r="F8" s="30">
        <v>74</v>
      </c>
      <c r="G8" s="29" t="s">
        <v>12</v>
      </c>
      <c r="H8" s="77">
        <v>3</v>
      </c>
      <c r="I8" s="30">
        <v>69</v>
      </c>
      <c r="J8" s="29" t="s">
        <v>12</v>
      </c>
      <c r="K8" s="77">
        <v>3</v>
      </c>
      <c r="L8" s="30">
        <v>53</v>
      </c>
      <c r="M8" s="29" t="s">
        <v>12</v>
      </c>
      <c r="N8" s="77">
        <v>2</v>
      </c>
      <c r="O8" s="30"/>
      <c r="P8" s="78"/>
      <c r="Q8" s="77"/>
      <c r="R8" s="30"/>
      <c r="S8" s="78"/>
      <c r="T8" s="77"/>
      <c r="U8" s="30"/>
      <c r="V8" s="78"/>
      <c r="W8" s="77"/>
      <c r="X8" s="30"/>
      <c r="Y8" s="78"/>
      <c r="Z8" s="77"/>
      <c r="AA8" s="30"/>
      <c r="AB8" s="78"/>
      <c r="AC8" s="77"/>
      <c r="AD8" s="30"/>
      <c r="AE8" s="78"/>
      <c r="AF8" s="77"/>
      <c r="AG8" s="30"/>
      <c r="AH8" s="78"/>
      <c r="AI8" s="77"/>
      <c r="AJ8" s="30"/>
      <c r="AK8" s="78"/>
      <c r="AL8" s="77"/>
      <c r="AM8" s="30"/>
      <c r="AN8" s="78"/>
      <c r="AO8" s="77"/>
      <c r="AP8" s="30">
        <f t="shared" si="2"/>
        <v>252</v>
      </c>
      <c r="AQ8" s="29" t="s">
        <v>12</v>
      </c>
      <c r="AR8" s="116">
        <f t="shared" si="0"/>
        <v>10</v>
      </c>
      <c r="AS8" s="79">
        <v>4</v>
      </c>
      <c r="AT8" s="145">
        <v>22</v>
      </c>
      <c r="AU8" s="150"/>
      <c r="AV8" s="199">
        <v>235</v>
      </c>
      <c r="AW8" s="215">
        <f t="shared" si="1"/>
        <v>17</v>
      </c>
      <c r="AX8" s="11"/>
      <c r="AY8" s="84"/>
      <c r="AZ8" s="231"/>
      <c r="BA8" s="84"/>
      <c r="BB8" s="231"/>
      <c r="BC8" s="84"/>
      <c r="BD8" s="231"/>
      <c r="BE8" s="84"/>
      <c r="BF8" s="160"/>
      <c r="BG8" s="160"/>
      <c r="BH8" s="160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  <c r="IN8" s="11"/>
      <c r="IO8" s="11"/>
      <c r="IP8" s="11"/>
      <c r="IQ8" s="11"/>
      <c r="IR8" s="11"/>
      <c r="IS8" s="11"/>
      <c r="IT8" s="11"/>
    </row>
    <row r="9" spans="1:254" s="159" customFormat="1" ht="10.5" customHeight="1" x14ac:dyDescent="0.2">
      <c r="A9" s="127" t="s">
        <v>31</v>
      </c>
      <c r="B9" s="128">
        <v>109976</v>
      </c>
      <c r="C9" s="76">
        <f>C10+C11</f>
        <v>67</v>
      </c>
      <c r="D9" s="29" t="s">
        <v>12</v>
      </c>
      <c r="E9" s="77">
        <v>3</v>
      </c>
      <c r="F9" s="30">
        <f>F10+F11</f>
        <v>57</v>
      </c>
      <c r="G9" s="29" t="s">
        <v>12</v>
      </c>
      <c r="H9" s="77">
        <f>H10+H11</f>
        <v>3</v>
      </c>
      <c r="I9" s="30">
        <f>I10+I11</f>
        <v>59</v>
      </c>
      <c r="J9" s="29" t="s">
        <v>12</v>
      </c>
      <c r="K9" s="77">
        <f>K10+K11</f>
        <v>3</v>
      </c>
      <c r="L9" s="30">
        <f>L10+L11</f>
        <v>59</v>
      </c>
      <c r="M9" s="29" t="s">
        <v>12</v>
      </c>
      <c r="N9" s="77">
        <f>N10+N11</f>
        <v>3</v>
      </c>
      <c r="O9" s="30"/>
      <c r="P9" s="78"/>
      <c r="Q9" s="77"/>
      <c r="R9" s="30"/>
      <c r="S9" s="78"/>
      <c r="T9" s="77"/>
      <c r="U9" s="30"/>
      <c r="V9" s="78"/>
      <c r="W9" s="77"/>
      <c r="X9" s="30"/>
      <c r="Y9" s="78"/>
      <c r="Z9" s="77"/>
      <c r="AA9" s="30"/>
      <c r="AB9" s="78"/>
      <c r="AC9" s="77"/>
      <c r="AD9" s="30"/>
      <c r="AE9" s="78"/>
      <c r="AF9" s="77"/>
      <c r="AG9" s="30"/>
      <c r="AH9" s="78"/>
      <c r="AI9" s="77"/>
      <c r="AJ9" s="30"/>
      <c r="AK9" s="78"/>
      <c r="AL9" s="77"/>
      <c r="AM9" s="30"/>
      <c r="AN9" s="78"/>
      <c r="AO9" s="77"/>
      <c r="AP9" s="30">
        <f t="shared" si="2"/>
        <v>242</v>
      </c>
      <c r="AQ9" s="29" t="s">
        <v>12</v>
      </c>
      <c r="AR9" s="116">
        <f t="shared" si="0"/>
        <v>12</v>
      </c>
      <c r="AS9" s="79">
        <v>8</v>
      </c>
      <c r="AT9" s="145">
        <v>19</v>
      </c>
      <c r="AU9" s="150"/>
      <c r="AV9" s="199">
        <v>233</v>
      </c>
      <c r="AW9" s="216">
        <f t="shared" si="1"/>
        <v>9</v>
      </c>
      <c r="AX9" s="38"/>
      <c r="AY9" s="84"/>
      <c r="AZ9" s="231"/>
      <c r="BA9" s="84"/>
      <c r="BB9" s="231"/>
      <c r="BC9" s="84"/>
      <c r="BD9" s="231"/>
      <c r="BE9" s="84"/>
      <c r="BF9" s="160"/>
      <c r="BG9" s="160"/>
      <c r="BH9" s="160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  <c r="II9" s="11"/>
      <c r="IJ9" s="11"/>
      <c r="IK9" s="11"/>
      <c r="IL9" s="11"/>
      <c r="IM9" s="11"/>
      <c r="IN9" s="11"/>
      <c r="IO9" s="11"/>
      <c r="IP9" s="11"/>
      <c r="IQ9" s="11"/>
      <c r="IR9" s="11"/>
      <c r="IS9" s="11"/>
      <c r="IT9" s="11"/>
    </row>
    <row r="10" spans="1:254" s="159" customFormat="1" ht="10.5" customHeight="1" x14ac:dyDescent="0.2">
      <c r="A10" s="100" t="s">
        <v>34</v>
      </c>
      <c r="B10" s="101"/>
      <c r="C10" s="102">
        <v>42</v>
      </c>
      <c r="D10" s="103" t="s">
        <v>12</v>
      </c>
      <c r="E10" s="104">
        <v>2</v>
      </c>
      <c r="F10" s="105">
        <v>36</v>
      </c>
      <c r="G10" s="103" t="s">
        <v>12</v>
      </c>
      <c r="H10" s="104">
        <v>2</v>
      </c>
      <c r="I10" s="105">
        <v>34</v>
      </c>
      <c r="J10" s="103" t="s">
        <v>12</v>
      </c>
      <c r="K10" s="104">
        <v>2</v>
      </c>
      <c r="L10" s="105">
        <v>38</v>
      </c>
      <c r="M10" s="103" t="s">
        <v>12</v>
      </c>
      <c r="N10" s="104">
        <v>2</v>
      </c>
      <c r="O10" s="105"/>
      <c r="P10" s="106"/>
      <c r="Q10" s="104"/>
      <c r="R10" s="105"/>
      <c r="S10" s="106"/>
      <c r="T10" s="104"/>
      <c r="U10" s="105"/>
      <c r="V10" s="106"/>
      <c r="W10" s="104"/>
      <c r="X10" s="105"/>
      <c r="Y10" s="106"/>
      <c r="Z10" s="104"/>
      <c r="AA10" s="105"/>
      <c r="AB10" s="106"/>
      <c r="AC10" s="104"/>
      <c r="AD10" s="105"/>
      <c r="AE10" s="106"/>
      <c r="AF10" s="104"/>
      <c r="AG10" s="105"/>
      <c r="AH10" s="106"/>
      <c r="AI10" s="104"/>
      <c r="AJ10" s="105"/>
      <c r="AK10" s="106"/>
      <c r="AL10" s="104"/>
      <c r="AM10" s="105"/>
      <c r="AN10" s="106"/>
      <c r="AO10" s="104"/>
      <c r="AP10" s="105">
        <f t="shared" si="2"/>
        <v>150</v>
      </c>
      <c r="AQ10" s="103" t="s">
        <v>12</v>
      </c>
      <c r="AR10" s="117">
        <f t="shared" si="0"/>
        <v>8</v>
      </c>
      <c r="AS10" s="107"/>
      <c r="AT10" s="100"/>
      <c r="AU10" s="150"/>
      <c r="AV10" s="201">
        <v>141</v>
      </c>
      <c r="AW10" s="217">
        <f t="shared" si="1"/>
        <v>9</v>
      </c>
      <c r="AX10" s="38"/>
      <c r="AY10" s="84"/>
      <c r="AZ10" s="231"/>
      <c r="BA10" s="84"/>
      <c r="BB10" s="231"/>
      <c r="BC10" s="84"/>
      <c r="BD10" s="231"/>
      <c r="BE10" s="84"/>
      <c r="BF10" s="160"/>
      <c r="BG10" s="160"/>
      <c r="BH10" s="160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  <c r="IG10" s="11"/>
      <c r="IH10" s="11"/>
      <c r="II10" s="11"/>
      <c r="IJ10" s="11"/>
      <c r="IK10" s="11"/>
      <c r="IL10" s="11"/>
      <c r="IM10" s="11"/>
      <c r="IN10" s="11"/>
      <c r="IO10" s="11"/>
      <c r="IP10" s="11"/>
      <c r="IQ10" s="11"/>
      <c r="IR10" s="11"/>
      <c r="IS10" s="11"/>
      <c r="IT10" s="11"/>
    </row>
    <row r="11" spans="1:254" s="159" customFormat="1" ht="10.5" customHeight="1" x14ac:dyDescent="0.2">
      <c r="A11" s="100" t="s">
        <v>26</v>
      </c>
      <c r="B11" s="101"/>
      <c r="C11" s="102">
        <v>25</v>
      </c>
      <c r="D11" s="103" t="s">
        <v>12</v>
      </c>
      <c r="E11" s="104">
        <v>1</v>
      </c>
      <c r="F11" s="105">
        <v>21</v>
      </c>
      <c r="G11" s="103" t="s">
        <v>12</v>
      </c>
      <c r="H11" s="104">
        <v>1</v>
      </c>
      <c r="I11" s="105">
        <v>25</v>
      </c>
      <c r="J11" s="103" t="s">
        <v>12</v>
      </c>
      <c r="K11" s="104">
        <v>1</v>
      </c>
      <c r="L11" s="105">
        <v>21</v>
      </c>
      <c r="M11" s="103" t="s">
        <v>12</v>
      </c>
      <c r="N11" s="104">
        <v>1</v>
      </c>
      <c r="O11" s="105"/>
      <c r="P11" s="106"/>
      <c r="Q11" s="104"/>
      <c r="R11" s="105"/>
      <c r="S11" s="106"/>
      <c r="T11" s="104"/>
      <c r="U11" s="105"/>
      <c r="V11" s="106"/>
      <c r="W11" s="104"/>
      <c r="X11" s="105"/>
      <c r="Y11" s="106"/>
      <c r="Z11" s="104"/>
      <c r="AA11" s="105"/>
      <c r="AB11" s="106"/>
      <c r="AC11" s="104"/>
      <c r="AD11" s="105"/>
      <c r="AE11" s="106"/>
      <c r="AF11" s="104"/>
      <c r="AG11" s="105"/>
      <c r="AH11" s="106"/>
      <c r="AI11" s="104"/>
      <c r="AJ11" s="105"/>
      <c r="AK11" s="106"/>
      <c r="AL11" s="104"/>
      <c r="AM11" s="105"/>
      <c r="AN11" s="106"/>
      <c r="AO11" s="104"/>
      <c r="AP11" s="105">
        <f t="shared" si="2"/>
        <v>92</v>
      </c>
      <c r="AQ11" s="103" t="s">
        <v>12</v>
      </c>
      <c r="AR11" s="117">
        <f t="shared" si="0"/>
        <v>4</v>
      </c>
      <c r="AS11" s="107"/>
      <c r="AT11" s="100"/>
      <c r="AU11" s="150"/>
      <c r="AV11" s="201">
        <v>92</v>
      </c>
      <c r="AW11" s="217">
        <f t="shared" si="1"/>
        <v>0</v>
      </c>
      <c r="AX11" s="38"/>
      <c r="AY11" s="84"/>
      <c r="AZ11" s="231"/>
      <c r="BA11" s="84"/>
      <c r="BB11" s="231"/>
      <c r="BC11" s="84"/>
      <c r="BD11" s="231"/>
      <c r="BE11" s="84"/>
      <c r="BF11" s="160"/>
      <c r="BG11" s="160"/>
      <c r="BH11" s="160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  <c r="HZ11" s="11"/>
      <c r="IA11" s="11"/>
      <c r="IB11" s="11"/>
      <c r="IC11" s="11"/>
      <c r="ID11" s="11"/>
      <c r="IE11" s="11"/>
      <c r="IF11" s="11"/>
      <c r="IG11" s="11"/>
      <c r="IH11" s="11"/>
      <c r="II11" s="11"/>
      <c r="IJ11" s="11"/>
      <c r="IK11" s="11"/>
      <c r="IL11" s="11"/>
      <c r="IM11" s="11"/>
      <c r="IN11" s="11"/>
      <c r="IO11" s="11"/>
      <c r="IP11" s="11"/>
      <c r="IQ11" s="11"/>
      <c r="IR11" s="11"/>
      <c r="IS11" s="11"/>
      <c r="IT11" s="11"/>
    </row>
    <row r="12" spans="1:254" s="28" customFormat="1" ht="10.5" customHeight="1" x14ac:dyDescent="0.2">
      <c r="A12" s="127" t="s">
        <v>27</v>
      </c>
      <c r="B12" s="128">
        <v>109988</v>
      </c>
      <c r="C12" s="76">
        <v>52</v>
      </c>
      <c r="D12" s="29" t="s">
        <v>12</v>
      </c>
      <c r="E12" s="77">
        <v>2</v>
      </c>
      <c r="F12" s="30">
        <v>55</v>
      </c>
      <c r="G12" s="29" t="s">
        <v>12</v>
      </c>
      <c r="H12" s="77">
        <v>2</v>
      </c>
      <c r="I12" s="30">
        <v>50</v>
      </c>
      <c r="J12" s="29" t="s">
        <v>12</v>
      </c>
      <c r="K12" s="77">
        <v>2</v>
      </c>
      <c r="L12" s="30">
        <v>49</v>
      </c>
      <c r="M12" s="29" t="s">
        <v>12</v>
      </c>
      <c r="N12" s="77">
        <v>2</v>
      </c>
      <c r="O12" s="30"/>
      <c r="P12" s="78"/>
      <c r="Q12" s="77"/>
      <c r="R12" s="30"/>
      <c r="S12" s="78"/>
      <c r="T12" s="77"/>
      <c r="U12" s="30"/>
      <c r="V12" s="78"/>
      <c r="W12" s="77"/>
      <c r="X12" s="30"/>
      <c r="Y12" s="78"/>
      <c r="Z12" s="77"/>
      <c r="AA12" s="30"/>
      <c r="AB12" s="78"/>
      <c r="AC12" s="77"/>
      <c r="AD12" s="30"/>
      <c r="AE12" s="78"/>
      <c r="AF12" s="77"/>
      <c r="AG12" s="30"/>
      <c r="AH12" s="78"/>
      <c r="AI12" s="77"/>
      <c r="AJ12" s="30"/>
      <c r="AK12" s="78"/>
      <c r="AL12" s="77"/>
      <c r="AM12" s="30"/>
      <c r="AN12" s="78"/>
      <c r="AO12" s="77"/>
      <c r="AP12" s="30">
        <f t="shared" si="2"/>
        <v>206</v>
      </c>
      <c r="AQ12" s="29" t="s">
        <v>12</v>
      </c>
      <c r="AR12" s="116">
        <f t="shared" si="0"/>
        <v>8</v>
      </c>
      <c r="AS12" s="79">
        <v>11</v>
      </c>
      <c r="AT12" s="145">
        <v>60</v>
      </c>
      <c r="AU12" s="150"/>
      <c r="AV12" s="199">
        <v>201</v>
      </c>
      <c r="AW12" s="218">
        <f t="shared" si="1"/>
        <v>5</v>
      </c>
      <c r="AX12" s="160"/>
      <c r="AY12" s="84"/>
      <c r="AZ12" s="231"/>
      <c r="BA12" s="84"/>
      <c r="BB12" s="231"/>
      <c r="BC12" s="84"/>
      <c r="BD12" s="231"/>
      <c r="BE12" s="84"/>
      <c r="BF12" s="160"/>
      <c r="BG12" s="160"/>
      <c r="BH12" s="160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11"/>
      <c r="IL12" s="11"/>
      <c r="IM12" s="11"/>
      <c r="IN12" s="11"/>
      <c r="IO12" s="11"/>
      <c r="IP12" s="11"/>
      <c r="IQ12" s="11"/>
      <c r="IR12" s="11"/>
      <c r="IS12" s="11"/>
      <c r="IT12" s="11"/>
    </row>
    <row r="13" spans="1:254" s="28" customFormat="1" ht="10.5" customHeight="1" x14ac:dyDescent="0.2">
      <c r="A13" s="127" t="s">
        <v>28</v>
      </c>
      <c r="B13" s="128">
        <v>196691</v>
      </c>
      <c r="C13" s="76">
        <v>95</v>
      </c>
      <c r="D13" s="29" t="s">
        <v>12</v>
      </c>
      <c r="E13" s="77">
        <v>4</v>
      </c>
      <c r="F13" s="30">
        <v>71</v>
      </c>
      <c r="G13" s="29" t="s">
        <v>12</v>
      </c>
      <c r="H13" s="77">
        <v>3</v>
      </c>
      <c r="I13" s="30">
        <v>77</v>
      </c>
      <c r="J13" s="29" t="s">
        <v>12</v>
      </c>
      <c r="K13" s="77">
        <v>3</v>
      </c>
      <c r="L13" s="30">
        <v>75</v>
      </c>
      <c r="M13" s="29" t="s">
        <v>12</v>
      </c>
      <c r="N13" s="77">
        <v>3</v>
      </c>
      <c r="O13" s="30"/>
      <c r="P13" s="78"/>
      <c r="Q13" s="77"/>
      <c r="R13" s="30"/>
      <c r="S13" s="78"/>
      <c r="T13" s="77"/>
      <c r="U13" s="30"/>
      <c r="V13" s="78"/>
      <c r="W13" s="77"/>
      <c r="X13" s="30"/>
      <c r="Y13" s="78"/>
      <c r="Z13" s="77"/>
      <c r="AA13" s="30"/>
      <c r="AB13" s="78"/>
      <c r="AC13" s="77"/>
      <c r="AD13" s="30"/>
      <c r="AE13" s="78"/>
      <c r="AF13" s="77"/>
      <c r="AG13" s="30"/>
      <c r="AH13" s="78"/>
      <c r="AI13" s="77"/>
      <c r="AJ13" s="30"/>
      <c r="AK13" s="78"/>
      <c r="AL13" s="77"/>
      <c r="AM13" s="30"/>
      <c r="AN13" s="78"/>
      <c r="AO13" s="77"/>
      <c r="AP13" s="30">
        <f>SUM(C13,F13,I13,L13)</f>
        <v>318</v>
      </c>
      <c r="AQ13" s="29" t="s">
        <v>12</v>
      </c>
      <c r="AR13" s="116">
        <f>SUM(E13,H13,K13,N13)</f>
        <v>13</v>
      </c>
      <c r="AS13" s="79">
        <v>55</v>
      </c>
      <c r="AT13" s="145">
        <v>158</v>
      </c>
      <c r="AU13" s="150"/>
      <c r="AV13" s="199">
        <v>285</v>
      </c>
      <c r="AW13" s="218">
        <f t="shared" si="1"/>
        <v>33</v>
      </c>
      <c r="AX13" s="11"/>
      <c r="AY13" s="84"/>
      <c r="AZ13" s="231"/>
      <c r="BA13" s="84"/>
      <c r="BB13" s="231"/>
      <c r="BC13" s="84"/>
      <c r="BD13" s="231"/>
      <c r="BE13" s="84"/>
      <c r="BF13" s="160"/>
      <c r="BG13" s="160"/>
      <c r="BH13" s="160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  <c r="HK13" s="11"/>
      <c r="HL13" s="11"/>
      <c r="HM13" s="11"/>
      <c r="HN13" s="11"/>
      <c r="HO13" s="11"/>
      <c r="HP13" s="11"/>
      <c r="HQ13" s="11"/>
      <c r="HR13" s="11"/>
      <c r="HS13" s="11"/>
      <c r="HT13" s="11"/>
      <c r="HU13" s="11"/>
      <c r="HV13" s="11"/>
      <c r="HW13" s="11"/>
      <c r="HX13" s="11"/>
      <c r="HY13" s="11"/>
      <c r="HZ13" s="11"/>
      <c r="IA13" s="11"/>
      <c r="IB13" s="11"/>
      <c r="IC13" s="11"/>
      <c r="ID13" s="11"/>
      <c r="IE13" s="11"/>
      <c r="IF13" s="11"/>
      <c r="IG13" s="11"/>
      <c r="IH13" s="11"/>
      <c r="II13" s="11"/>
      <c r="IJ13" s="11"/>
      <c r="IK13" s="11"/>
      <c r="IL13" s="11"/>
      <c r="IM13" s="11"/>
      <c r="IN13" s="11"/>
      <c r="IO13" s="11"/>
      <c r="IP13" s="11"/>
      <c r="IQ13" s="11"/>
      <c r="IR13" s="11"/>
      <c r="IS13" s="11"/>
      <c r="IT13" s="11"/>
    </row>
    <row r="14" spans="1:254" s="159" customFormat="1" ht="10.5" customHeight="1" x14ac:dyDescent="0.2">
      <c r="A14" s="127" t="s">
        <v>29</v>
      </c>
      <c r="B14" s="128">
        <v>109940</v>
      </c>
      <c r="C14" s="76">
        <v>53</v>
      </c>
      <c r="D14" s="29" t="s">
        <v>12</v>
      </c>
      <c r="E14" s="77">
        <v>2</v>
      </c>
      <c r="F14" s="30">
        <v>56</v>
      </c>
      <c r="G14" s="29" t="s">
        <v>12</v>
      </c>
      <c r="H14" s="77">
        <v>2</v>
      </c>
      <c r="I14" s="30">
        <v>48</v>
      </c>
      <c r="J14" s="29" t="s">
        <v>12</v>
      </c>
      <c r="K14" s="77">
        <v>2</v>
      </c>
      <c r="L14" s="30">
        <v>45</v>
      </c>
      <c r="M14" s="29" t="s">
        <v>12</v>
      </c>
      <c r="N14" s="77">
        <v>2</v>
      </c>
      <c r="O14" s="30"/>
      <c r="P14" s="78"/>
      <c r="Q14" s="77"/>
      <c r="R14" s="30"/>
      <c r="S14" s="78"/>
      <c r="T14" s="77"/>
      <c r="U14" s="30"/>
      <c r="V14" s="78"/>
      <c r="W14" s="77"/>
      <c r="X14" s="30"/>
      <c r="Y14" s="78"/>
      <c r="Z14" s="77"/>
      <c r="AA14" s="30"/>
      <c r="AB14" s="78"/>
      <c r="AC14" s="77"/>
      <c r="AD14" s="30"/>
      <c r="AE14" s="78"/>
      <c r="AF14" s="77"/>
      <c r="AG14" s="30"/>
      <c r="AH14" s="78"/>
      <c r="AI14" s="77"/>
      <c r="AJ14" s="30"/>
      <c r="AK14" s="78"/>
      <c r="AL14" s="77"/>
      <c r="AM14" s="30"/>
      <c r="AN14" s="78"/>
      <c r="AO14" s="77"/>
      <c r="AP14" s="30">
        <f>SUM(C14,F14,I14,L14)</f>
        <v>202</v>
      </c>
      <c r="AQ14" s="29" t="s">
        <v>12</v>
      </c>
      <c r="AR14" s="116">
        <f>SUM(E14,H14,K14,N14)</f>
        <v>8</v>
      </c>
      <c r="AS14" s="79">
        <v>18</v>
      </c>
      <c r="AT14" s="145">
        <v>70</v>
      </c>
      <c r="AU14" s="150"/>
      <c r="AV14" s="199">
        <v>200</v>
      </c>
      <c r="AW14" s="218">
        <f t="shared" si="1"/>
        <v>2</v>
      </c>
      <c r="AX14" s="11"/>
      <c r="AY14" s="84"/>
      <c r="AZ14" s="231"/>
      <c r="BA14" s="84"/>
      <c r="BB14" s="231"/>
      <c r="BC14" s="84"/>
      <c r="BD14" s="231"/>
      <c r="BE14" s="84"/>
      <c r="BF14" s="160"/>
      <c r="BG14" s="160"/>
      <c r="BH14" s="160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1"/>
      <c r="IC14" s="11"/>
      <c r="ID14" s="11"/>
      <c r="IE14" s="11"/>
      <c r="IF14" s="11"/>
      <c r="IG14" s="11"/>
      <c r="IH14" s="11"/>
      <c r="II14" s="11"/>
      <c r="IJ14" s="11"/>
      <c r="IK14" s="11"/>
      <c r="IL14" s="11"/>
      <c r="IM14" s="11"/>
      <c r="IN14" s="11"/>
      <c r="IO14" s="11"/>
      <c r="IP14" s="11"/>
      <c r="IQ14" s="11"/>
      <c r="IR14" s="11"/>
      <c r="IS14" s="11"/>
      <c r="IT14" s="11"/>
    </row>
    <row r="15" spans="1:254" s="28" customFormat="1" ht="10.5" customHeight="1" x14ac:dyDescent="0.2">
      <c r="A15" s="127" t="s">
        <v>30</v>
      </c>
      <c r="B15" s="128">
        <v>196680</v>
      </c>
      <c r="C15" s="76">
        <v>96</v>
      </c>
      <c r="D15" s="29" t="s">
        <v>12</v>
      </c>
      <c r="E15" s="77">
        <v>4</v>
      </c>
      <c r="F15" s="30">
        <v>110</v>
      </c>
      <c r="G15" s="29" t="s">
        <v>12</v>
      </c>
      <c r="H15" s="77">
        <v>4</v>
      </c>
      <c r="I15" s="30">
        <v>92</v>
      </c>
      <c r="J15" s="29" t="s">
        <v>12</v>
      </c>
      <c r="K15" s="77">
        <v>4</v>
      </c>
      <c r="L15" s="30">
        <v>107</v>
      </c>
      <c r="M15" s="29" t="s">
        <v>12</v>
      </c>
      <c r="N15" s="77">
        <v>4</v>
      </c>
      <c r="O15" s="30"/>
      <c r="P15" s="78"/>
      <c r="Q15" s="77"/>
      <c r="R15" s="30"/>
      <c r="S15" s="78"/>
      <c r="T15" s="77"/>
      <c r="U15" s="30"/>
      <c r="V15" s="78"/>
      <c r="W15" s="77"/>
      <c r="X15" s="30"/>
      <c r="Y15" s="78"/>
      <c r="Z15" s="77"/>
      <c r="AA15" s="30"/>
      <c r="AB15" s="78"/>
      <c r="AC15" s="77"/>
      <c r="AD15" s="30"/>
      <c r="AE15" s="78"/>
      <c r="AF15" s="77"/>
      <c r="AG15" s="30"/>
      <c r="AH15" s="78"/>
      <c r="AI15" s="77"/>
      <c r="AJ15" s="30"/>
      <c r="AK15" s="78"/>
      <c r="AL15" s="77"/>
      <c r="AM15" s="30"/>
      <c r="AN15" s="78"/>
      <c r="AO15" s="77"/>
      <c r="AP15" s="30">
        <f>SUM(C15,F15,I15,L15)</f>
        <v>405</v>
      </c>
      <c r="AQ15" s="29" t="s">
        <v>12</v>
      </c>
      <c r="AR15" s="116">
        <f t="shared" si="0"/>
        <v>16</v>
      </c>
      <c r="AS15" s="79">
        <v>95</v>
      </c>
      <c r="AT15" s="145">
        <v>248</v>
      </c>
      <c r="AU15" s="150"/>
      <c r="AV15" s="199">
        <v>397</v>
      </c>
      <c r="AW15" s="215">
        <f t="shared" si="1"/>
        <v>8</v>
      </c>
      <c r="AX15" s="11"/>
      <c r="AY15" s="84"/>
      <c r="AZ15" s="231"/>
      <c r="BA15" s="84"/>
      <c r="BB15" s="231"/>
      <c r="BC15" s="84"/>
      <c r="BD15" s="231"/>
      <c r="BE15" s="84"/>
      <c r="BF15" s="160"/>
      <c r="BG15" s="160"/>
      <c r="BH15" s="160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1"/>
      <c r="HM15" s="11"/>
      <c r="HN15" s="11"/>
      <c r="HO15" s="11"/>
      <c r="HP15" s="11"/>
      <c r="HQ15" s="11"/>
      <c r="HR15" s="11"/>
      <c r="HS15" s="11"/>
      <c r="HT15" s="11"/>
      <c r="HU15" s="11"/>
      <c r="HV15" s="11"/>
      <c r="HW15" s="11"/>
      <c r="HX15" s="11"/>
      <c r="HY15" s="11"/>
      <c r="HZ15" s="11"/>
      <c r="IA15" s="11"/>
      <c r="IB15" s="11"/>
      <c r="IC15" s="11"/>
      <c r="ID15" s="11"/>
      <c r="IE15" s="11"/>
      <c r="IF15" s="11"/>
      <c r="IG15" s="11"/>
      <c r="IH15" s="11"/>
      <c r="II15" s="11"/>
      <c r="IJ15" s="11"/>
      <c r="IK15" s="11"/>
      <c r="IL15" s="11"/>
      <c r="IM15" s="11"/>
      <c r="IN15" s="11"/>
      <c r="IO15" s="11"/>
      <c r="IP15" s="11"/>
      <c r="IQ15" s="11"/>
      <c r="IR15" s="11"/>
      <c r="IS15" s="11"/>
      <c r="IT15" s="11"/>
    </row>
    <row r="16" spans="1:254" s="4" customFormat="1" ht="13.5" thickBot="1" x14ac:dyDescent="0.25">
      <c r="A16" s="39" t="s">
        <v>0</v>
      </c>
      <c r="B16" s="137">
        <f>COUNTA(B5:B15)</f>
        <v>9</v>
      </c>
      <c r="C16" s="31">
        <f>C15+C14+C13+C12+C9+C8+C7+C6+C5</f>
        <v>535</v>
      </c>
      <c r="D16" s="32" t="s">
        <v>12</v>
      </c>
      <c r="E16" s="33">
        <f>E15+E14+E13+E12+E9+E8+E7+E6+E5</f>
        <v>23</v>
      </c>
      <c r="F16" s="31">
        <f>F15+F14+F13+F12+F9+F8+F7+F6+F5</f>
        <v>564</v>
      </c>
      <c r="G16" s="32" t="s">
        <v>12</v>
      </c>
      <c r="H16" s="33">
        <f>H15+H14+H13+H12+H9+H8+H7+H6+H5</f>
        <v>23</v>
      </c>
      <c r="I16" s="31">
        <f>I15+I14+I13+I12+I9+I8+I7+I6+I5</f>
        <v>548</v>
      </c>
      <c r="J16" s="32" t="s">
        <v>12</v>
      </c>
      <c r="K16" s="33">
        <f>K15+K14+K13+K12+K9+K8+K7+K6+K5</f>
        <v>23</v>
      </c>
      <c r="L16" s="31">
        <f>L15+L14+L13+L12+L9+L8+L7+L6+L5</f>
        <v>520</v>
      </c>
      <c r="M16" s="32" t="s">
        <v>12</v>
      </c>
      <c r="N16" s="33">
        <f>N15+N14+N13+N12+N9+N8+N7+N6+N5</f>
        <v>22</v>
      </c>
      <c r="O16" s="34"/>
      <c r="P16" s="35"/>
      <c r="Q16" s="33"/>
      <c r="R16" s="34"/>
      <c r="S16" s="35"/>
      <c r="T16" s="33"/>
      <c r="U16" s="34"/>
      <c r="V16" s="35"/>
      <c r="W16" s="33"/>
      <c r="X16" s="34"/>
      <c r="Y16" s="35"/>
      <c r="Z16" s="33"/>
      <c r="AA16" s="34"/>
      <c r="AB16" s="35"/>
      <c r="AC16" s="33"/>
      <c r="AD16" s="34"/>
      <c r="AE16" s="35"/>
      <c r="AF16" s="33"/>
      <c r="AG16" s="34"/>
      <c r="AH16" s="35"/>
      <c r="AI16" s="33"/>
      <c r="AJ16" s="34"/>
      <c r="AK16" s="35"/>
      <c r="AL16" s="33"/>
      <c r="AM16" s="34"/>
      <c r="AN16" s="35"/>
      <c r="AO16" s="33"/>
      <c r="AP16" s="71">
        <f>SUM(C16,F16,I16,L16)</f>
        <v>2167</v>
      </c>
      <c r="AQ16" s="32" t="s">
        <v>12</v>
      </c>
      <c r="AR16" s="118">
        <f>SUM(E16,H16,K16,N16)</f>
        <v>91</v>
      </c>
      <c r="AS16" s="63">
        <f>AS15+AS14+AS13+AS12+AS9+AS8+AS6+AS7+AS5</f>
        <v>224</v>
      </c>
      <c r="AT16" s="146">
        <f>AT15+AT14+AT13+AT12+AT9+AT8+AT6+AT7+AT5</f>
        <v>660</v>
      </c>
      <c r="AU16" s="149"/>
      <c r="AV16" s="202">
        <v>2092</v>
      </c>
      <c r="AW16" s="219">
        <f>AW15+AW14+AW13+AW12+AW9+AW8+AW6+AW7+AW5</f>
        <v>75</v>
      </c>
      <c r="AX16" s="11"/>
      <c r="AY16" s="20"/>
      <c r="AZ16" s="232"/>
      <c r="BA16" s="20"/>
      <c r="BB16" s="231"/>
      <c r="BC16" s="20"/>
      <c r="BD16" s="231"/>
      <c r="BE16" s="20"/>
      <c r="BF16" s="160"/>
      <c r="BG16" s="160"/>
      <c r="BH16" s="160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1"/>
      <c r="HO16" s="11"/>
      <c r="HP16" s="11"/>
      <c r="HQ16" s="11"/>
      <c r="HR16" s="11"/>
      <c r="HS16" s="11"/>
      <c r="HT16" s="11"/>
      <c r="HU16" s="11"/>
      <c r="HV16" s="11"/>
      <c r="HW16" s="11"/>
      <c r="HX16" s="11"/>
      <c r="HY16" s="11"/>
      <c r="HZ16" s="11"/>
      <c r="IA16" s="11"/>
      <c r="IB16" s="11"/>
      <c r="IC16" s="11"/>
      <c r="ID16" s="11"/>
      <c r="IE16" s="11"/>
      <c r="IF16" s="11"/>
      <c r="IG16" s="11"/>
      <c r="IH16" s="11"/>
      <c r="II16" s="11"/>
      <c r="IJ16" s="11"/>
      <c r="IK16" s="11"/>
      <c r="IL16" s="11"/>
      <c r="IM16" s="11"/>
      <c r="IN16" s="11"/>
      <c r="IO16" s="11"/>
      <c r="IP16" s="11"/>
      <c r="IQ16" s="11"/>
      <c r="IR16" s="11"/>
      <c r="IS16" s="11"/>
      <c r="IT16" s="11"/>
    </row>
    <row r="17" spans="1:254" s="12" customFormat="1" ht="13.5" thickTop="1" x14ac:dyDescent="0.2">
      <c r="A17" s="36"/>
      <c r="B17" s="37"/>
      <c r="C17" s="20"/>
      <c r="D17" s="21"/>
      <c r="E17" s="22"/>
      <c r="F17" s="20"/>
      <c r="G17" s="21"/>
      <c r="H17" s="22"/>
      <c r="I17" s="20"/>
      <c r="J17" s="21"/>
      <c r="K17" s="22"/>
      <c r="L17" s="20"/>
      <c r="M17" s="21"/>
      <c r="N17" s="22"/>
      <c r="O17" s="20"/>
      <c r="P17" s="23"/>
      <c r="Q17" s="22"/>
      <c r="R17" s="20"/>
      <c r="S17" s="23"/>
      <c r="T17" s="22"/>
      <c r="U17" s="20"/>
      <c r="V17" s="23"/>
      <c r="W17" s="22"/>
      <c r="X17" s="20"/>
      <c r="Y17" s="23"/>
      <c r="Z17" s="22"/>
      <c r="AA17" s="20"/>
      <c r="AB17" s="23"/>
      <c r="AC17" s="22"/>
      <c r="AD17" s="20"/>
      <c r="AE17" s="23"/>
      <c r="AF17" s="22"/>
      <c r="AG17" s="20"/>
      <c r="AH17" s="23"/>
      <c r="AI17" s="22"/>
      <c r="AJ17" s="20"/>
      <c r="AK17" s="23"/>
      <c r="AL17" s="22"/>
      <c r="AM17" s="20"/>
      <c r="AN17" s="23"/>
      <c r="AO17" s="22"/>
      <c r="AP17" s="20"/>
      <c r="AQ17" s="21"/>
      <c r="AR17" s="119"/>
      <c r="AS17" s="64"/>
      <c r="AT17" s="155"/>
      <c r="AU17" s="149"/>
      <c r="AV17" s="203"/>
      <c r="AW17" s="220"/>
      <c r="AX17" s="11"/>
      <c r="AY17" s="20"/>
      <c r="AZ17" s="20"/>
      <c r="BA17" s="20"/>
      <c r="BB17" s="20"/>
      <c r="BC17" s="20"/>
      <c r="BD17" s="20"/>
      <c r="BE17" s="20"/>
      <c r="BF17" s="160"/>
      <c r="BG17" s="160"/>
      <c r="BH17" s="160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  <c r="HP17" s="11"/>
      <c r="HQ17" s="11"/>
      <c r="HR17" s="11"/>
      <c r="HS17" s="11"/>
      <c r="HT17" s="11"/>
      <c r="HU17" s="11"/>
      <c r="HV17" s="11"/>
      <c r="HW17" s="11"/>
      <c r="HX17" s="11"/>
      <c r="HY17" s="11"/>
      <c r="HZ17" s="11"/>
      <c r="IA17" s="11"/>
      <c r="IB17" s="11"/>
      <c r="IC17" s="11"/>
      <c r="ID17" s="11"/>
      <c r="IE17" s="11"/>
      <c r="IF17" s="11"/>
      <c r="IG17" s="11"/>
      <c r="IH17" s="11"/>
      <c r="II17" s="11"/>
      <c r="IJ17" s="11"/>
      <c r="IK17" s="11"/>
      <c r="IL17" s="11"/>
      <c r="IM17" s="11"/>
      <c r="IN17" s="11"/>
      <c r="IO17" s="11"/>
      <c r="IP17" s="11"/>
      <c r="IQ17" s="11"/>
      <c r="IR17" s="11"/>
      <c r="IS17" s="11"/>
      <c r="IT17" s="11"/>
    </row>
    <row r="18" spans="1:254" s="1" customFormat="1" x14ac:dyDescent="0.2">
      <c r="A18" s="198" t="s">
        <v>18</v>
      </c>
      <c r="B18" s="47"/>
      <c r="C18" s="48"/>
      <c r="D18" s="49"/>
      <c r="E18" s="50"/>
      <c r="F18" s="48"/>
      <c r="G18" s="48"/>
      <c r="H18" s="50"/>
      <c r="I18" s="48"/>
      <c r="J18" s="48"/>
      <c r="K18" s="50"/>
      <c r="L18" s="48"/>
      <c r="M18" s="48"/>
      <c r="N18" s="50"/>
      <c r="O18" s="51"/>
      <c r="P18" s="48"/>
      <c r="Q18" s="52"/>
      <c r="R18" s="51"/>
      <c r="S18" s="48"/>
      <c r="T18" s="52"/>
      <c r="U18" s="51"/>
      <c r="V18" s="48"/>
      <c r="W18" s="52"/>
      <c r="X18" s="51"/>
      <c r="Y18" s="53"/>
      <c r="Z18" s="52"/>
      <c r="AA18" s="51"/>
      <c r="AB18" s="53"/>
      <c r="AC18" s="52"/>
      <c r="AD18" s="51"/>
      <c r="AE18" s="53"/>
      <c r="AF18" s="52"/>
      <c r="AG18" s="51"/>
      <c r="AH18" s="53"/>
      <c r="AI18" s="52"/>
      <c r="AJ18" s="51"/>
      <c r="AK18" s="53"/>
      <c r="AL18" s="52"/>
      <c r="AM18" s="51"/>
      <c r="AN18" s="53"/>
      <c r="AO18" s="52"/>
      <c r="AP18" s="51"/>
      <c r="AQ18" s="53"/>
      <c r="AR18" s="67"/>
      <c r="AS18" s="65"/>
      <c r="AT18" s="156"/>
      <c r="AU18" s="150"/>
      <c r="AV18" s="204"/>
      <c r="AW18" s="221"/>
      <c r="AX18" s="11"/>
      <c r="AY18" s="84"/>
      <c r="AZ18" s="84"/>
      <c r="BA18" s="84"/>
      <c r="BB18" s="84"/>
      <c r="BC18" s="84"/>
      <c r="BD18" s="84"/>
      <c r="BE18" s="84"/>
      <c r="BF18" s="160"/>
      <c r="BG18" s="160"/>
      <c r="BH18" s="160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  <c r="HV18" s="11"/>
      <c r="HW18" s="11"/>
      <c r="HX18" s="11"/>
      <c r="HY18" s="11"/>
      <c r="HZ18" s="11"/>
      <c r="IA18" s="11"/>
      <c r="IB18" s="11"/>
      <c r="IC18" s="11"/>
      <c r="ID18" s="11"/>
      <c r="IE18" s="11"/>
      <c r="IF18" s="11"/>
      <c r="IG18" s="11"/>
      <c r="IH18" s="11"/>
      <c r="II18" s="11"/>
      <c r="IJ18" s="11"/>
      <c r="IK18" s="11"/>
      <c r="IL18" s="11"/>
      <c r="IM18" s="11"/>
      <c r="IN18" s="11"/>
      <c r="IO18" s="11"/>
      <c r="IP18" s="11"/>
      <c r="IQ18" s="11"/>
      <c r="IR18" s="11"/>
      <c r="IS18" s="11"/>
      <c r="IT18" s="11"/>
    </row>
    <row r="19" spans="1:254" s="4" customFormat="1" ht="13.5" thickBot="1" x14ac:dyDescent="0.25">
      <c r="A19" s="130" t="s">
        <v>1</v>
      </c>
      <c r="B19" s="38">
        <v>140284</v>
      </c>
      <c r="C19" s="161"/>
      <c r="D19" s="162"/>
      <c r="E19" s="163"/>
      <c r="F19" s="164"/>
      <c r="G19" s="164"/>
      <c r="H19" s="163"/>
      <c r="I19" s="164"/>
      <c r="J19" s="164"/>
      <c r="K19" s="163"/>
      <c r="L19" s="164"/>
      <c r="M19" s="164"/>
      <c r="N19" s="163"/>
      <c r="O19" s="131">
        <v>0</v>
      </c>
      <c r="P19" s="132" t="s">
        <v>12</v>
      </c>
      <c r="Q19" s="133">
        <v>0</v>
      </c>
      <c r="R19" s="131">
        <v>0</v>
      </c>
      <c r="S19" s="132" t="s">
        <v>12</v>
      </c>
      <c r="T19" s="133">
        <v>0</v>
      </c>
      <c r="U19" s="131">
        <v>78</v>
      </c>
      <c r="V19" s="132" t="s">
        <v>12</v>
      </c>
      <c r="W19" s="133">
        <v>4</v>
      </c>
      <c r="X19" s="131">
        <v>86</v>
      </c>
      <c r="Y19" s="132" t="s">
        <v>12</v>
      </c>
      <c r="Z19" s="133">
        <v>4</v>
      </c>
      <c r="AA19" s="131">
        <v>108</v>
      </c>
      <c r="AB19" s="132" t="s">
        <v>12</v>
      </c>
      <c r="AC19" s="133">
        <v>4</v>
      </c>
      <c r="AD19" s="131">
        <v>53</v>
      </c>
      <c r="AE19" s="132" t="s">
        <v>12</v>
      </c>
      <c r="AF19" s="133">
        <v>3</v>
      </c>
      <c r="AG19" s="131"/>
      <c r="AH19" s="132"/>
      <c r="AI19" s="133"/>
      <c r="AJ19" s="131"/>
      <c r="AK19" s="132"/>
      <c r="AL19" s="133"/>
      <c r="AM19" s="131"/>
      <c r="AN19" s="132"/>
      <c r="AO19" s="133"/>
      <c r="AP19" s="131">
        <f>SUM(O19,R19,U19,X19,AA19,AD19)</f>
        <v>325</v>
      </c>
      <c r="AQ19" s="132" t="s">
        <v>12</v>
      </c>
      <c r="AR19" s="165">
        <f>SUM(Q19,T19,W19,Z19,AC19,AF19)</f>
        <v>15</v>
      </c>
      <c r="AS19" s="74">
        <v>50</v>
      </c>
      <c r="AT19" s="144">
        <v>165</v>
      </c>
      <c r="AU19" s="150"/>
      <c r="AV19" s="205">
        <v>393</v>
      </c>
      <c r="AW19" s="222">
        <f>AP19-AV19</f>
        <v>-68</v>
      </c>
      <c r="AX19" s="11"/>
      <c r="AY19" s="84"/>
      <c r="AZ19" s="84"/>
      <c r="BA19" s="84"/>
      <c r="BB19" s="84"/>
      <c r="BC19" s="84"/>
      <c r="BD19" s="84"/>
      <c r="BE19" s="84"/>
      <c r="BF19" s="160"/>
      <c r="BG19" s="160"/>
      <c r="BH19" s="160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  <c r="HK19" s="11"/>
      <c r="HL19" s="11"/>
      <c r="HM19" s="11"/>
      <c r="HN19" s="11"/>
      <c r="HO19" s="11"/>
      <c r="HP19" s="11"/>
      <c r="HQ19" s="11"/>
      <c r="HR19" s="11"/>
      <c r="HS19" s="11"/>
      <c r="HT19" s="11"/>
      <c r="HU19" s="11"/>
      <c r="HV19" s="11"/>
      <c r="HW19" s="11"/>
      <c r="HX19" s="11"/>
      <c r="HY19" s="11"/>
      <c r="HZ19" s="11"/>
      <c r="IA19" s="11"/>
      <c r="IB19" s="11"/>
      <c r="IC19" s="11"/>
      <c r="ID19" s="11"/>
      <c r="IE19" s="11"/>
      <c r="IF19" s="11"/>
      <c r="IG19" s="11"/>
      <c r="IH19" s="11"/>
      <c r="II19" s="11"/>
      <c r="IJ19" s="11"/>
      <c r="IK19" s="11"/>
      <c r="IL19" s="11"/>
      <c r="IM19" s="11"/>
      <c r="IN19" s="11"/>
      <c r="IO19" s="11"/>
      <c r="IP19" s="11"/>
      <c r="IQ19" s="11"/>
      <c r="IR19" s="11"/>
      <c r="IS19" s="11"/>
      <c r="IT19" s="11"/>
    </row>
    <row r="20" spans="1:254" s="12" customFormat="1" ht="13.5" thickTop="1" x14ac:dyDescent="0.2">
      <c r="A20" s="27"/>
      <c r="C20" s="9"/>
      <c r="D20" s="10"/>
      <c r="E20" s="6"/>
      <c r="F20" s="9"/>
      <c r="G20" s="9"/>
      <c r="H20" s="6"/>
      <c r="I20" s="9"/>
      <c r="J20" s="9"/>
      <c r="K20" s="6"/>
      <c r="L20" s="9"/>
      <c r="M20" s="9"/>
      <c r="N20" s="6"/>
      <c r="O20" s="8"/>
      <c r="P20" s="16"/>
      <c r="Q20" s="5"/>
      <c r="R20" s="8"/>
      <c r="S20" s="16"/>
      <c r="T20" s="5"/>
      <c r="U20" s="8"/>
      <c r="V20" s="16"/>
      <c r="W20" s="5"/>
      <c r="X20" s="8"/>
      <c r="Y20" s="16"/>
      <c r="Z20" s="5"/>
      <c r="AA20" s="8"/>
      <c r="AB20" s="16"/>
      <c r="AC20" s="5"/>
      <c r="AD20" s="8"/>
      <c r="AE20" s="16"/>
      <c r="AF20" s="5"/>
      <c r="AG20" s="8"/>
      <c r="AH20" s="16"/>
      <c r="AI20" s="5"/>
      <c r="AJ20" s="8"/>
      <c r="AK20" s="16"/>
      <c r="AL20" s="5"/>
      <c r="AM20" s="8"/>
      <c r="AN20" s="16"/>
      <c r="AO20" s="5"/>
      <c r="AP20" s="8"/>
      <c r="AQ20" s="16"/>
      <c r="AR20" s="120"/>
      <c r="AS20" s="66"/>
      <c r="AT20" s="157"/>
      <c r="AU20" s="150"/>
      <c r="AV20" s="206"/>
      <c r="AW20" s="223"/>
      <c r="AX20" s="11"/>
      <c r="AY20" s="84"/>
      <c r="AZ20" s="84"/>
      <c r="BA20" s="84"/>
      <c r="BB20" s="84"/>
      <c r="BC20" s="84"/>
      <c r="BD20" s="84"/>
      <c r="BE20" s="84"/>
      <c r="BF20" s="160"/>
      <c r="BG20" s="160"/>
      <c r="BH20" s="160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1"/>
      <c r="HM20" s="11"/>
      <c r="HN20" s="11"/>
      <c r="HO20" s="11"/>
      <c r="HP20" s="11"/>
      <c r="HQ20" s="11"/>
      <c r="HR20" s="11"/>
      <c r="HS20" s="11"/>
      <c r="HT20" s="11"/>
      <c r="HU20" s="11"/>
      <c r="HV20" s="11"/>
      <c r="HW20" s="11"/>
      <c r="HX20" s="11"/>
      <c r="HY20" s="11"/>
      <c r="HZ20" s="11"/>
      <c r="IA20" s="11"/>
      <c r="IB20" s="11"/>
      <c r="IC20" s="11"/>
      <c r="ID20" s="11"/>
      <c r="IE20" s="11"/>
      <c r="IF20" s="11"/>
      <c r="IG20" s="11"/>
      <c r="IH20" s="11"/>
      <c r="II20" s="11"/>
      <c r="IJ20" s="11"/>
      <c r="IK20" s="11"/>
      <c r="IL20" s="11"/>
      <c r="IM20" s="11"/>
      <c r="IN20" s="11"/>
      <c r="IO20" s="11"/>
      <c r="IP20" s="11"/>
      <c r="IQ20" s="11"/>
      <c r="IR20" s="11"/>
      <c r="IS20" s="11"/>
      <c r="IT20" s="11"/>
    </row>
    <row r="21" spans="1:254" s="1" customFormat="1" x14ac:dyDescent="0.2">
      <c r="A21" s="198" t="s">
        <v>2</v>
      </c>
      <c r="B21" s="47"/>
      <c r="C21" s="48"/>
      <c r="D21" s="49"/>
      <c r="E21" s="50"/>
      <c r="F21" s="48"/>
      <c r="G21" s="48"/>
      <c r="H21" s="50"/>
      <c r="I21" s="48"/>
      <c r="J21" s="48"/>
      <c r="K21" s="50"/>
      <c r="L21" s="48"/>
      <c r="M21" s="48"/>
      <c r="N21" s="50"/>
      <c r="O21" s="51"/>
      <c r="P21" s="48"/>
      <c r="Q21" s="52"/>
      <c r="R21" s="51"/>
      <c r="S21" s="48"/>
      <c r="T21" s="52"/>
      <c r="U21" s="51"/>
      <c r="V21" s="48"/>
      <c r="W21" s="52"/>
      <c r="X21" s="51"/>
      <c r="Y21" s="53"/>
      <c r="Z21" s="52"/>
      <c r="AA21" s="51"/>
      <c r="AB21" s="53"/>
      <c r="AC21" s="52"/>
      <c r="AD21" s="51"/>
      <c r="AE21" s="53"/>
      <c r="AF21" s="52"/>
      <c r="AG21" s="51"/>
      <c r="AH21" s="53"/>
      <c r="AI21" s="52"/>
      <c r="AJ21" s="51"/>
      <c r="AK21" s="53"/>
      <c r="AL21" s="52"/>
      <c r="AM21" s="51"/>
      <c r="AN21" s="53"/>
      <c r="AO21" s="52"/>
      <c r="AP21" s="51"/>
      <c r="AQ21" s="53"/>
      <c r="AR21" s="67"/>
      <c r="AS21" s="65"/>
      <c r="AT21" s="156"/>
      <c r="AU21" s="150"/>
      <c r="AV21" s="204"/>
      <c r="AW21" s="221"/>
      <c r="AX21" s="11"/>
      <c r="AY21" s="84"/>
      <c r="AZ21" s="84"/>
      <c r="BA21" s="84"/>
      <c r="BB21" s="84"/>
      <c r="BC21" s="84"/>
      <c r="BD21" s="84"/>
      <c r="BE21" s="84"/>
      <c r="BF21" s="160"/>
      <c r="BG21" s="160"/>
      <c r="BH21" s="160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1"/>
      <c r="HM21" s="11"/>
      <c r="HN21" s="11"/>
      <c r="HO21" s="11"/>
      <c r="HP21" s="11"/>
      <c r="HQ21" s="11"/>
      <c r="HR21" s="11"/>
      <c r="HS21" s="11"/>
      <c r="HT21" s="11"/>
      <c r="HU21" s="11"/>
      <c r="HV21" s="11"/>
      <c r="HW21" s="11"/>
      <c r="HX21" s="11"/>
      <c r="HY21" s="11"/>
      <c r="HZ21" s="11"/>
      <c r="IA21" s="11"/>
      <c r="IB21" s="11"/>
      <c r="IC21" s="11"/>
      <c r="ID21" s="11"/>
      <c r="IE21" s="11"/>
      <c r="IF21" s="11"/>
      <c r="IG21" s="11"/>
      <c r="IH21" s="11"/>
      <c r="II21" s="11"/>
      <c r="IJ21" s="11"/>
      <c r="IK21" s="11"/>
      <c r="IL21" s="11"/>
      <c r="IM21" s="11"/>
      <c r="IN21" s="11"/>
      <c r="IO21" s="11"/>
      <c r="IP21" s="11"/>
      <c r="IQ21" s="11"/>
      <c r="IR21" s="11"/>
      <c r="IS21" s="11"/>
      <c r="IT21" s="11"/>
    </row>
    <row r="22" spans="1:254" s="7" customFormat="1" x14ac:dyDescent="0.2">
      <c r="A22" s="129" t="s">
        <v>3</v>
      </c>
      <c r="B22" s="73">
        <v>159839</v>
      </c>
      <c r="C22" s="161"/>
      <c r="D22" s="162"/>
      <c r="E22" s="163"/>
      <c r="F22" s="164"/>
      <c r="G22" s="164"/>
      <c r="H22" s="163"/>
      <c r="I22" s="164"/>
      <c r="J22" s="164"/>
      <c r="K22" s="163"/>
      <c r="L22" s="164"/>
      <c r="M22" s="164"/>
      <c r="N22" s="163"/>
      <c r="O22" s="131">
        <v>74</v>
      </c>
      <c r="P22" s="132" t="s">
        <v>12</v>
      </c>
      <c r="Q22" s="133">
        <v>3</v>
      </c>
      <c r="R22" s="131">
        <v>104</v>
      </c>
      <c r="S22" s="132" t="s">
        <v>12</v>
      </c>
      <c r="T22" s="133">
        <v>4</v>
      </c>
      <c r="U22" s="131">
        <v>91</v>
      </c>
      <c r="V22" s="132" t="s">
        <v>12</v>
      </c>
      <c r="W22" s="133">
        <v>3</v>
      </c>
      <c r="X22" s="131">
        <v>84</v>
      </c>
      <c r="Y22" s="132" t="s">
        <v>12</v>
      </c>
      <c r="Z22" s="133">
        <v>3</v>
      </c>
      <c r="AA22" s="131">
        <v>90</v>
      </c>
      <c r="AB22" s="132" t="s">
        <v>12</v>
      </c>
      <c r="AC22" s="133">
        <v>3</v>
      </c>
      <c r="AD22" s="131">
        <v>45</v>
      </c>
      <c r="AE22" s="132" t="s">
        <v>12</v>
      </c>
      <c r="AF22" s="133">
        <v>2</v>
      </c>
      <c r="AG22" s="131"/>
      <c r="AH22" s="135"/>
      <c r="AI22" s="133"/>
      <c r="AJ22" s="131"/>
      <c r="AK22" s="135"/>
      <c r="AL22" s="133"/>
      <c r="AM22" s="131"/>
      <c r="AN22" s="135"/>
      <c r="AO22" s="133"/>
      <c r="AP22" s="131">
        <f>SUM(O22,R22,U22,X22,AA22,AD22)</f>
        <v>488</v>
      </c>
      <c r="AQ22" s="132" t="s">
        <v>12</v>
      </c>
      <c r="AR22" s="165">
        <f>SUM(Q22,T22,W22,Z22,AC22,AF22)</f>
        <v>18</v>
      </c>
      <c r="AS22" s="74">
        <v>57</v>
      </c>
      <c r="AT22" s="144">
        <v>118</v>
      </c>
      <c r="AU22" s="150"/>
      <c r="AV22" s="207">
        <v>486</v>
      </c>
      <c r="AW22" s="224">
        <f>AP22-AV22</f>
        <v>2</v>
      </c>
      <c r="AX22" s="11"/>
      <c r="AY22" s="84"/>
      <c r="AZ22" s="84"/>
      <c r="BA22" s="84"/>
      <c r="BB22" s="84"/>
      <c r="BC22" s="84"/>
      <c r="BD22" s="84"/>
      <c r="BE22" s="84"/>
      <c r="BF22" s="160"/>
      <c r="BG22" s="160"/>
      <c r="BH22" s="160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 s="11"/>
      <c r="GY22" s="11"/>
      <c r="GZ22" s="11"/>
      <c r="HA22" s="11"/>
      <c r="HB22" s="11"/>
      <c r="HC22" s="11"/>
      <c r="HD22" s="11"/>
      <c r="HE22" s="11"/>
      <c r="HF22" s="11"/>
      <c r="HG22" s="11"/>
      <c r="HH22" s="11"/>
      <c r="HI22" s="11"/>
      <c r="HJ22" s="11"/>
      <c r="HK22" s="11"/>
      <c r="HL22" s="11"/>
      <c r="HM22" s="11"/>
      <c r="HN22" s="11"/>
      <c r="HO22" s="11"/>
      <c r="HP22" s="11"/>
      <c r="HQ22" s="11"/>
      <c r="HR22" s="11"/>
      <c r="HS22" s="11"/>
      <c r="HT22" s="11"/>
      <c r="HU22" s="11"/>
      <c r="HV22" s="11"/>
      <c r="HW22" s="11"/>
      <c r="HX22" s="11"/>
      <c r="HY22" s="11"/>
      <c r="HZ22" s="11"/>
      <c r="IA22" s="11"/>
      <c r="IB22" s="11"/>
      <c r="IC22" s="11"/>
      <c r="ID22" s="11"/>
      <c r="IE22" s="11"/>
      <c r="IF22" s="11"/>
      <c r="IG22" s="11"/>
      <c r="IH22" s="11"/>
      <c r="II22" s="11"/>
      <c r="IJ22" s="11"/>
      <c r="IK22" s="11"/>
      <c r="IL22" s="11"/>
      <c r="IM22" s="11"/>
      <c r="IN22" s="11"/>
      <c r="IO22" s="11"/>
      <c r="IP22" s="11"/>
      <c r="IQ22" s="11"/>
      <c r="IR22" s="11"/>
      <c r="IS22" s="11"/>
      <c r="IT22" s="11"/>
    </row>
    <row r="23" spans="1:254" s="1" customFormat="1" x14ac:dyDescent="0.2">
      <c r="A23" s="130" t="s">
        <v>4</v>
      </c>
      <c r="B23" s="38">
        <v>159827</v>
      </c>
      <c r="C23" s="80"/>
      <c r="D23" s="81"/>
      <c r="E23" s="82"/>
      <c r="F23" s="83"/>
      <c r="G23" s="83"/>
      <c r="H23" s="82"/>
      <c r="I23" s="83"/>
      <c r="J23" s="83"/>
      <c r="K23" s="82"/>
      <c r="L23" s="83"/>
      <c r="M23" s="83"/>
      <c r="N23" s="82"/>
      <c r="O23" s="84">
        <v>0</v>
      </c>
      <c r="P23" s="138" t="s">
        <v>12</v>
      </c>
      <c r="Q23" s="139">
        <v>0</v>
      </c>
      <c r="R23" s="84">
        <v>0</v>
      </c>
      <c r="S23" s="138" t="s">
        <v>12</v>
      </c>
      <c r="T23" s="139">
        <v>0</v>
      </c>
      <c r="U23" s="84">
        <v>73</v>
      </c>
      <c r="V23" s="138" t="s">
        <v>12</v>
      </c>
      <c r="W23" s="139">
        <v>3</v>
      </c>
      <c r="X23" s="84">
        <v>53</v>
      </c>
      <c r="Y23" s="138" t="s">
        <v>12</v>
      </c>
      <c r="Z23" s="139">
        <v>2</v>
      </c>
      <c r="AA23" s="84">
        <v>59</v>
      </c>
      <c r="AB23" s="138" t="s">
        <v>12</v>
      </c>
      <c r="AC23" s="139">
        <v>2</v>
      </c>
      <c r="AD23" s="84">
        <v>59</v>
      </c>
      <c r="AE23" s="138" t="s">
        <v>12</v>
      </c>
      <c r="AF23" s="139">
        <v>2</v>
      </c>
      <c r="AG23" s="84"/>
      <c r="AH23" s="140"/>
      <c r="AI23" s="139"/>
      <c r="AJ23" s="84"/>
      <c r="AK23" s="140"/>
      <c r="AL23" s="139"/>
      <c r="AM23" s="84"/>
      <c r="AN23" s="140"/>
      <c r="AO23" s="139"/>
      <c r="AP23" s="84">
        <f>SUM(O23,R23,U23,X23,AA23,AD23)</f>
        <v>244</v>
      </c>
      <c r="AQ23" s="138" t="s">
        <v>12</v>
      </c>
      <c r="AR23" s="141">
        <f>SUM(Q23,T23,W23,Z23,AC23,AF23)</f>
        <v>9</v>
      </c>
      <c r="AS23" s="75">
        <v>42</v>
      </c>
      <c r="AT23" s="158">
        <v>125</v>
      </c>
      <c r="AU23" s="150"/>
      <c r="AV23" s="208">
        <v>313</v>
      </c>
      <c r="AW23" s="225">
        <f>AP23-AV23</f>
        <v>-69</v>
      </c>
      <c r="AX23" s="11"/>
      <c r="AY23" s="84"/>
      <c r="AZ23" s="84"/>
      <c r="BA23" s="84"/>
      <c r="BB23" s="84"/>
      <c r="BC23" s="84"/>
      <c r="BD23" s="84"/>
      <c r="BE23" s="84"/>
      <c r="BF23" s="160"/>
      <c r="BG23" s="160"/>
      <c r="BH23" s="160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1"/>
      <c r="GR23" s="11"/>
      <c r="GS23" s="11"/>
      <c r="GT23" s="11"/>
      <c r="GU23" s="11"/>
      <c r="GV23" s="11"/>
      <c r="GW23" s="11"/>
      <c r="GX23" s="11"/>
      <c r="GY23" s="11"/>
      <c r="GZ23" s="11"/>
      <c r="HA23" s="11"/>
      <c r="HB23" s="11"/>
      <c r="HC23" s="11"/>
      <c r="HD23" s="11"/>
      <c r="HE23" s="11"/>
      <c r="HF23" s="11"/>
      <c r="HG23" s="11"/>
      <c r="HH23" s="11"/>
      <c r="HI23" s="11"/>
      <c r="HJ23" s="11"/>
      <c r="HK23" s="11"/>
      <c r="HL23" s="11"/>
      <c r="HM23" s="11"/>
      <c r="HN23" s="11"/>
      <c r="HO23" s="11"/>
      <c r="HP23" s="11"/>
      <c r="HQ23" s="11"/>
      <c r="HR23" s="11"/>
      <c r="HS23" s="11"/>
      <c r="HT23" s="11"/>
      <c r="HU23" s="11"/>
      <c r="HV23" s="11"/>
      <c r="HW23" s="11"/>
      <c r="HX23" s="11"/>
      <c r="HY23" s="11"/>
      <c r="HZ23" s="11"/>
      <c r="IA23" s="11"/>
      <c r="IB23" s="11"/>
      <c r="IC23" s="11"/>
      <c r="ID23" s="11"/>
      <c r="IE23" s="11"/>
      <c r="IF23" s="11"/>
      <c r="IG23" s="11"/>
      <c r="IH23" s="11"/>
      <c r="II23" s="11"/>
      <c r="IJ23" s="11"/>
      <c r="IK23" s="11"/>
      <c r="IL23" s="11"/>
      <c r="IM23" s="11"/>
      <c r="IN23" s="11"/>
      <c r="IO23" s="11"/>
      <c r="IP23" s="11"/>
      <c r="IQ23" s="11"/>
      <c r="IR23" s="11"/>
      <c r="IS23" s="11"/>
      <c r="IT23" s="11"/>
    </row>
    <row r="24" spans="1:254" s="4" customFormat="1" ht="13.5" thickBot="1" x14ac:dyDescent="0.25">
      <c r="A24" s="39" t="s">
        <v>5</v>
      </c>
      <c r="B24" s="40"/>
      <c r="C24" s="41"/>
      <c r="D24" s="42"/>
      <c r="E24" s="43"/>
      <c r="F24" s="44"/>
      <c r="G24" s="44"/>
      <c r="H24" s="43"/>
      <c r="I24" s="44"/>
      <c r="J24" s="44"/>
      <c r="K24" s="43"/>
      <c r="L24" s="44"/>
      <c r="M24" s="44"/>
      <c r="N24" s="43"/>
      <c r="O24" s="34">
        <f>SUM(O22:O23)</f>
        <v>74</v>
      </c>
      <c r="P24" s="32" t="s">
        <v>12</v>
      </c>
      <c r="Q24" s="33">
        <f>SUM(Q22:Q23)</f>
        <v>3</v>
      </c>
      <c r="R24" s="34">
        <f>SUM(R22:R23)</f>
        <v>104</v>
      </c>
      <c r="S24" s="32" t="s">
        <v>12</v>
      </c>
      <c r="T24" s="33">
        <f>SUM(T22:T23)</f>
        <v>4</v>
      </c>
      <c r="U24" s="34">
        <f>SUM(U22:U23)</f>
        <v>164</v>
      </c>
      <c r="V24" s="32" t="s">
        <v>12</v>
      </c>
      <c r="W24" s="33">
        <f>SUM(W22:W23)</f>
        <v>6</v>
      </c>
      <c r="X24" s="34">
        <f>SUM(X22:X23)</f>
        <v>137</v>
      </c>
      <c r="Y24" s="32" t="s">
        <v>12</v>
      </c>
      <c r="Z24" s="33">
        <f>SUM(Z22:Z23)</f>
        <v>5</v>
      </c>
      <c r="AA24" s="34">
        <f>SUM(AA22:AA23)</f>
        <v>149</v>
      </c>
      <c r="AB24" s="32" t="s">
        <v>12</v>
      </c>
      <c r="AC24" s="33">
        <f>SUM(AC22:AC23)</f>
        <v>5</v>
      </c>
      <c r="AD24" s="34">
        <f>SUM(AD22:AD23)</f>
        <v>104</v>
      </c>
      <c r="AE24" s="32" t="s">
        <v>12</v>
      </c>
      <c r="AF24" s="33">
        <f>SUM(AF22:AF23)</f>
        <v>4</v>
      </c>
      <c r="AG24" s="31"/>
      <c r="AH24" s="35"/>
      <c r="AI24" s="33"/>
      <c r="AJ24" s="34"/>
      <c r="AK24" s="35"/>
      <c r="AL24" s="33"/>
      <c r="AM24" s="34"/>
      <c r="AN24" s="35"/>
      <c r="AO24" s="33"/>
      <c r="AP24" s="34">
        <f>SUM(O24,R24,U24,X24,AA24,AD24)</f>
        <v>732</v>
      </c>
      <c r="AQ24" s="32" t="s">
        <v>12</v>
      </c>
      <c r="AR24" s="121">
        <f>SUM(Q24,T24,W24,Z24,AC24,AF24)</f>
        <v>27</v>
      </c>
      <c r="AS24" s="63">
        <f>SUM(AS22:AS23)</f>
        <v>99</v>
      </c>
      <c r="AT24" s="146">
        <f>AT22+AT23</f>
        <v>243</v>
      </c>
      <c r="AU24" s="149"/>
      <c r="AV24" s="202">
        <v>799</v>
      </c>
      <c r="AW24" s="226">
        <f>SUM(AW22:AW23)</f>
        <v>-67</v>
      </c>
      <c r="AX24" s="11"/>
      <c r="AY24" s="20"/>
      <c r="AZ24" s="20"/>
      <c r="BA24" s="20"/>
      <c r="BB24" s="20"/>
      <c r="BC24" s="20"/>
      <c r="BD24" s="20"/>
      <c r="BE24" s="20"/>
      <c r="BF24" s="160"/>
      <c r="BG24" s="160"/>
      <c r="BH24" s="160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1"/>
      <c r="HP24" s="11"/>
      <c r="HQ24" s="11"/>
      <c r="HR24" s="11"/>
      <c r="HS24" s="11"/>
      <c r="HT24" s="11"/>
      <c r="HU24" s="11"/>
      <c r="HV24" s="11"/>
      <c r="HW24" s="11"/>
      <c r="HX24" s="11"/>
      <c r="HY24" s="11"/>
      <c r="HZ24" s="11"/>
      <c r="IA24" s="11"/>
      <c r="IB24" s="11"/>
      <c r="IC24" s="11"/>
      <c r="ID24" s="11"/>
      <c r="IE24" s="11"/>
      <c r="IF24" s="11"/>
      <c r="IG24" s="11"/>
      <c r="IH24" s="11"/>
      <c r="II24" s="11"/>
      <c r="IJ24" s="11"/>
      <c r="IK24" s="11"/>
      <c r="IL24" s="11"/>
      <c r="IM24" s="11"/>
      <c r="IN24" s="11"/>
      <c r="IO24" s="11"/>
      <c r="IP24" s="11"/>
      <c r="IQ24" s="11"/>
      <c r="IR24" s="11"/>
      <c r="IS24" s="11"/>
      <c r="IT24" s="11"/>
    </row>
    <row r="25" spans="1:254" s="38" customFormat="1" ht="13.5" thickTop="1" x14ac:dyDescent="0.2">
      <c r="A25" s="36"/>
      <c r="B25" s="37"/>
      <c r="C25" s="24"/>
      <c r="D25" s="25"/>
      <c r="E25" s="26"/>
      <c r="F25" s="24"/>
      <c r="G25" s="24"/>
      <c r="H25" s="26"/>
      <c r="I25" s="24"/>
      <c r="J25" s="24"/>
      <c r="K25" s="26"/>
      <c r="L25" s="24"/>
      <c r="M25" s="24"/>
      <c r="N25" s="26"/>
      <c r="O25" s="20"/>
      <c r="P25" s="21"/>
      <c r="Q25" s="22"/>
      <c r="R25" s="20"/>
      <c r="S25" s="21"/>
      <c r="T25" s="22"/>
      <c r="U25" s="20"/>
      <c r="V25" s="21"/>
      <c r="W25" s="22"/>
      <c r="X25" s="20"/>
      <c r="Y25" s="21"/>
      <c r="Z25" s="22"/>
      <c r="AA25" s="20"/>
      <c r="AB25" s="21"/>
      <c r="AC25" s="22"/>
      <c r="AD25" s="20"/>
      <c r="AE25" s="21"/>
      <c r="AF25" s="58"/>
      <c r="AG25" s="70"/>
      <c r="AH25" s="23"/>
      <c r="AI25" s="22"/>
      <c r="AJ25" s="20"/>
      <c r="AK25" s="23"/>
      <c r="AL25" s="22"/>
      <c r="AM25" s="20"/>
      <c r="AN25" s="23"/>
      <c r="AO25" s="22"/>
      <c r="AP25" s="20"/>
      <c r="AQ25" s="21"/>
      <c r="AR25" s="58"/>
      <c r="AS25" s="64"/>
      <c r="AT25" s="155"/>
      <c r="AU25" s="149"/>
      <c r="AV25" s="203"/>
      <c r="AW25" s="220"/>
      <c r="AX25" s="166"/>
      <c r="AY25" s="20"/>
      <c r="AZ25" s="20"/>
      <c r="BA25" s="20"/>
      <c r="BB25" s="20"/>
      <c r="BC25" s="20"/>
      <c r="BD25" s="20"/>
      <c r="BE25" s="20"/>
      <c r="BF25" s="230"/>
      <c r="BG25" s="230"/>
      <c r="BH25" s="230"/>
      <c r="BI25" s="166"/>
      <c r="BJ25" s="166"/>
      <c r="BK25" s="166"/>
      <c r="BL25" s="166"/>
      <c r="BM25" s="166"/>
      <c r="BN25" s="166"/>
      <c r="BO25" s="166"/>
      <c r="BP25" s="166"/>
      <c r="BQ25" s="166"/>
      <c r="BR25" s="166"/>
      <c r="BS25" s="166"/>
      <c r="BT25" s="166"/>
      <c r="BU25" s="166"/>
      <c r="BV25" s="166"/>
      <c r="BW25" s="166"/>
      <c r="BX25" s="166"/>
      <c r="BY25" s="166"/>
      <c r="BZ25" s="166"/>
      <c r="CA25" s="166"/>
      <c r="CB25" s="166"/>
      <c r="CC25" s="166"/>
      <c r="CD25" s="166"/>
      <c r="CE25" s="166"/>
      <c r="CF25" s="166"/>
      <c r="CG25" s="166"/>
      <c r="CH25" s="166"/>
      <c r="CI25" s="166"/>
      <c r="CJ25" s="166"/>
      <c r="CK25" s="166"/>
      <c r="CL25" s="166"/>
      <c r="CM25" s="166"/>
      <c r="CN25" s="166"/>
      <c r="CO25" s="166"/>
      <c r="CP25" s="166"/>
      <c r="CQ25" s="166"/>
      <c r="CR25" s="166"/>
      <c r="CS25" s="166"/>
      <c r="CT25" s="166"/>
      <c r="CU25" s="166"/>
      <c r="CV25" s="166"/>
      <c r="CW25" s="166"/>
      <c r="CX25" s="166"/>
      <c r="CY25" s="166"/>
      <c r="CZ25" s="166"/>
      <c r="DA25" s="166"/>
      <c r="DB25" s="166"/>
      <c r="DC25" s="166"/>
      <c r="DD25" s="166"/>
      <c r="DE25" s="166"/>
      <c r="DF25" s="166"/>
      <c r="DG25" s="166"/>
      <c r="DH25" s="166"/>
      <c r="DI25" s="166"/>
      <c r="DJ25" s="166"/>
      <c r="DK25" s="166"/>
      <c r="DL25" s="166"/>
      <c r="DM25" s="166"/>
      <c r="DN25" s="166"/>
      <c r="DO25" s="166"/>
      <c r="DP25" s="166"/>
      <c r="DQ25" s="166"/>
      <c r="DR25" s="166"/>
      <c r="DS25" s="166"/>
      <c r="DT25" s="166"/>
      <c r="DU25" s="166"/>
      <c r="DV25" s="166"/>
      <c r="DW25" s="166"/>
      <c r="DX25" s="166"/>
      <c r="DY25" s="166"/>
      <c r="DZ25" s="166"/>
      <c r="EA25" s="166"/>
      <c r="EB25" s="166"/>
      <c r="EC25" s="166"/>
      <c r="ED25" s="166"/>
      <c r="EE25" s="166"/>
      <c r="EF25" s="166"/>
      <c r="EG25" s="166"/>
      <c r="EH25" s="166"/>
      <c r="EI25" s="166"/>
      <c r="EJ25" s="166"/>
      <c r="EK25" s="166"/>
      <c r="EL25" s="166"/>
      <c r="EM25" s="166"/>
      <c r="EN25" s="166"/>
      <c r="EO25" s="166"/>
      <c r="EP25" s="166"/>
      <c r="EQ25" s="166"/>
      <c r="ER25" s="166"/>
      <c r="ES25" s="166"/>
      <c r="ET25" s="166"/>
      <c r="EU25" s="166"/>
      <c r="EV25" s="166"/>
      <c r="EW25" s="166"/>
      <c r="EX25" s="166"/>
      <c r="EY25" s="166"/>
      <c r="EZ25" s="166"/>
      <c r="FA25" s="166"/>
      <c r="FB25" s="166"/>
      <c r="FC25" s="166"/>
      <c r="FD25" s="166"/>
      <c r="FE25" s="166"/>
      <c r="FF25" s="166"/>
      <c r="FG25" s="166"/>
      <c r="FH25" s="166"/>
      <c r="FI25" s="166"/>
      <c r="FJ25" s="166"/>
      <c r="FK25" s="166"/>
      <c r="FL25" s="166"/>
      <c r="FM25" s="166"/>
      <c r="FN25" s="166"/>
      <c r="FO25" s="166"/>
      <c r="FP25" s="166"/>
      <c r="FQ25" s="166"/>
      <c r="FR25" s="166"/>
      <c r="FS25" s="166"/>
      <c r="FT25" s="166"/>
      <c r="FU25" s="166"/>
      <c r="FV25" s="166"/>
      <c r="FW25" s="166"/>
      <c r="FX25" s="166"/>
      <c r="FY25" s="166"/>
      <c r="FZ25" s="166"/>
      <c r="GA25" s="166"/>
      <c r="GB25" s="166"/>
      <c r="GC25" s="166"/>
      <c r="GD25" s="166"/>
      <c r="GE25" s="166"/>
      <c r="GF25" s="166"/>
      <c r="GG25" s="166"/>
      <c r="GH25" s="166"/>
      <c r="GI25" s="166"/>
      <c r="GJ25" s="166"/>
      <c r="GK25" s="166"/>
      <c r="GL25" s="166"/>
      <c r="GM25" s="166"/>
      <c r="GN25" s="166"/>
      <c r="GO25" s="166"/>
      <c r="GP25" s="166"/>
      <c r="GQ25" s="166"/>
      <c r="GR25" s="166"/>
      <c r="GS25" s="166"/>
      <c r="GT25" s="166"/>
      <c r="GU25" s="166"/>
      <c r="GV25" s="166"/>
      <c r="GW25" s="166"/>
      <c r="GX25" s="166"/>
      <c r="GY25" s="166"/>
      <c r="GZ25" s="166"/>
      <c r="HA25" s="166"/>
      <c r="HB25" s="166"/>
      <c r="HC25" s="166"/>
      <c r="HD25" s="166"/>
      <c r="HE25" s="166"/>
      <c r="HF25" s="166"/>
      <c r="HG25" s="166"/>
      <c r="HH25" s="166"/>
      <c r="HI25" s="166"/>
      <c r="HJ25" s="166"/>
      <c r="HK25" s="166"/>
      <c r="HL25" s="166"/>
      <c r="HM25" s="166"/>
      <c r="HN25" s="166"/>
      <c r="HO25" s="166"/>
      <c r="HP25" s="166"/>
      <c r="HQ25" s="166"/>
      <c r="HR25" s="166"/>
      <c r="HS25" s="166"/>
      <c r="HT25" s="166"/>
      <c r="HU25" s="166"/>
      <c r="HV25" s="166"/>
      <c r="HW25" s="166"/>
      <c r="HX25" s="166"/>
      <c r="HY25" s="166"/>
      <c r="HZ25" s="166"/>
      <c r="IA25" s="166"/>
      <c r="IB25" s="166"/>
      <c r="IC25" s="166"/>
      <c r="ID25" s="166"/>
      <c r="IE25" s="166"/>
      <c r="IF25" s="166"/>
      <c r="IG25" s="166"/>
      <c r="IH25" s="166"/>
      <c r="II25" s="166"/>
      <c r="IJ25" s="166"/>
      <c r="IK25" s="166"/>
      <c r="IL25" s="166"/>
      <c r="IM25" s="166"/>
      <c r="IN25" s="166"/>
      <c r="IO25" s="166"/>
      <c r="IP25" s="166"/>
      <c r="IQ25" s="166"/>
      <c r="IR25" s="166"/>
      <c r="IS25" s="166"/>
      <c r="IT25" s="166"/>
    </row>
    <row r="26" spans="1:254" s="1" customFormat="1" x14ac:dyDescent="0.2">
      <c r="A26" s="198" t="s">
        <v>6</v>
      </c>
      <c r="B26" s="47"/>
      <c r="C26" s="48"/>
      <c r="D26" s="49"/>
      <c r="E26" s="50"/>
      <c r="F26" s="48"/>
      <c r="G26" s="48"/>
      <c r="H26" s="50"/>
      <c r="I26" s="48"/>
      <c r="J26" s="48"/>
      <c r="K26" s="50"/>
      <c r="L26" s="48"/>
      <c r="M26" s="48"/>
      <c r="N26" s="50"/>
      <c r="O26" s="51"/>
      <c r="P26" s="48"/>
      <c r="Q26" s="52"/>
      <c r="R26" s="51"/>
      <c r="S26" s="48"/>
      <c r="T26" s="52"/>
      <c r="U26" s="51"/>
      <c r="V26" s="48"/>
      <c r="W26" s="52"/>
      <c r="X26" s="51"/>
      <c r="Y26" s="53"/>
      <c r="Z26" s="52"/>
      <c r="AA26" s="51"/>
      <c r="AB26" s="53"/>
      <c r="AC26" s="52"/>
      <c r="AD26" s="51"/>
      <c r="AE26" s="53"/>
      <c r="AF26" s="67"/>
      <c r="AG26" s="68"/>
      <c r="AH26" s="53"/>
      <c r="AI26" s="52"/>
      <c r="AJ26" s="51"/>
      <c r="AK26" s="53"/>
      <c r="AL26" s="52"/>
      <c r="AM26" s="51"/>
      <c r="AN26" s="53"/>
      <c r="AO26" s="52"/>
      <c r="AP26" s="51"/>
      <c r="AQ26" s="53"/>
      <c r="AR26" s="67"/>
      <c r="AS26" s="65"/>
      <c r="AT26" s="156"/>
      <c r="AU26" s="150"/>
      <c r="AV26" s="204"/>
      <c r="AW26" s="221"/>
      <c r="AX26" s="11"/>
      <c r="AY26" s="84"/>
      <c r="AZ26" s="84"/>
      <c r="BA26" s="84"/>
      <c r="BB26" s="84"/>
      <c r="BC26" s="84"/>
      <c r="BD26" s="84"/>
      <c r="BE26" s="84"/>
      <c r="BF26" s="160"/>
      <c r="BG26" s="160"/>
      <c r="BH26" s="160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11"/>
      <c r="HQ26" s="11"/>
      <c r="HR26" s="11"/>
      <c r="HS26" s="11"/>
      <c r="HT26" s="11"/>
      <c r="HU26" s="11"/>
      <c r="HV26" s="11"/>
      <c r="HW26" s="11"/>
      <c r="HX26" s="11"/>
      <c r="HY26" s="11"/>
      <c r="HZ26" s="11"/>
      <c r="IA26" s="11"/>
      <c r="IB26" s="11"/>
      <c r="IC26" s="11"/>
      <c r="ID26" s="11"/>
      <c r="IE26" s="11"/>
      <c r="IF26" s="11"/>
      <c r="IG26" s="11"/>
      <c r="IH26" s="11"/>
      <c r="II26" s="11"/>
      <c r="IJ26" s="11"/>
      <c r="IK26" s="11"/>
      <c r="IL26" s="11"/>
      <c r="IM26" s="11"/>
      <c r="IN26" s="11"/>
      <c r="IO26" s="11"/>
      <c r="IP26" s="11"/>
      <c r="IQ26" s="11"/>
      <c r="IR26" s="11"/>
      <c r="IS26" s="11"/>
      <c r="IT26" s="11"/>
    </row>
    <row r="27" spans="1:254" s="72" customFormat="1" x14ac:dyDescent="0.2">
      <c r="A27" s="130" t="s">
        <v>14</v>
      </c>
      <c r="B27" s="38">
        <v>166110</v>
      </c>
      <c r="C27" s="161"/>
      <c r="D27" s="162"/>
      <c r="E27" s="163"/>
      <c r="F27" s="164"/>
      <c r="G27" s="164"/>
      <c r="H27" s="163"/>
      <c r="I27" s="164"/>
      <c r="J27" s="164"/>
      <c r="K27" s="163"/>
      <c r="L27" s="164"/>
      <c r="M27" s="164"/>
      <c r="N27" s="163"/>
      <c r="O27" s="131">
        <v>92</v>
      </c>
      <c r="P27" s="132" t="s">
        <v>12</v>
      </c>
      <c r="Q27" s="133">
        <v>4</v>
      </c>
      <c r="R27" s="131">
        <v>137</v>
      </c>
      <c r="S27" s="132" t="s">
        <v>12</v>
      </c>
      <c r="T27" s="133">
        <v>5</v>
      </c>
      <c r="U27" s="131">
        <v>100</v>
      </c>
      <c r="V27" s="132" t="s">
        <v>12</v>
      </c>
      <c r="W27" s="133">
        <v>4</v>
      </c>
      <c r="X27" s="131">
        <v>105</v>
      </c>
      <c r="Y27" s="132" t="s">
        <v>12</v>
      </c>
      <c r="Z27" s="133">
        <v>4</v>
      </c>
      <c r="AA27" s="131">
        <v>91</v>
      </c>
      <c r="AB27" s="132" t="s">
        <v>12</v>
      </c>
      <c r="AC27" s="133">
        <v>4</v>
      </c>
      <c r="AD27" s="131"/>
      <c r="AE27" s="132"/>
      <c r="AF27" s="133"/>
      <c r="AG27" s="131">
        <v>128</v>
      </c>
      <c r="AH27" s="135" t="s">
        <v>12</v>
      </c>
      <c r="AI27" s="133">
        <v>5</v>
      </c>
      <c r="AJ27" s="131">
        <v>116</v>
      </c>
      <c r="AK27" s="135" t="s">
        <v>12</v>
      </c>
      <c r="AL27" s="133">
        <f>AJ27/19.5</f>
        <v>5.9487179487179489</v>
      </c>
      <c r="AM27" s="131">
        <v>138</v>
      </c>
      <c r="AN27" s="135" t="s">
        <v>12</v>
      </c>
      <c r="AO27" s="133">
        <f>AM27/19.5</f>
        <v>7.0769230769230766</v>
      </c>
      <c r="AP27" s="131">
        <f>O27+R27+U27+X27+AG27+AJ27+AM27+AA27</f>
        <v>907</v>
      </c>
      <c r="AQ27" s="132" t="s">
        <v>12</v>
      </c>
      <c r="AR27" s="165">
        <f>Q27+T27+W27+Z27+AC27+AI27+AL27+AO27</f>
        <v>39.025641025641022</v>
      </c>
      <c r="AS27" s="74">
        <v>55</v>
      </c>
      <c r="AT27" s="144">
        <v>235</v>
      </c>
      <c r="AU27" s="150"/>
      <c r="AV27" s="207">
        <v>953</v>
      </c>
      <c r="AW27" s="224">
        <f>AP27-AV27</f>
        <v>-46</v>
      </c>
      <c r="AX27" s="166"/>
      <c r="AY27" s="84"/>
      <c r="AZ27" s="84"/>
      <c r="BA27" s="84"/>
      <c r="BB27" s="84"/>
      <c r="BC27" s="84"/>
      <c r="BD27" s="84"/>
      <c r="BE27" s="84"/>
      <c r="BF27" s="160"/>
      <c r="BG27" s="160"/>
      <c r="BH27" s="160"/>
      <c r="BI27" s="11"/>
      <c r="BJ27" s="166"/>
      <c r="BK27" s="166"/>
      <c r="BL27" s="166"/>
      <c r="BM27" s="166"/>
      <c r="BN27" s="166"/>
      <c r="BO27" s="166"/>
      <c r="BP27" s="166"/>
      <c r="BQ27" s="166"/>
      <c r="BR27" s="166"/>
      <c r="BS27" s="166"/>
      <c r="BT27" s="166"/>
      <c r="BU27" s="166"/>
      <c r="BV27" s="166"/>
      <c r="BW27" s="166"/>
      <c r="BX27" s="166"/>
      <c r="BY27" s="166"/>
      <c r="BZ27" s="166"/>
      <c r="CA27" s="166"/>
      <c r="CB27" s="166"/>
      <c r="CC27" s="166"/>
      <c r="CD27" s="166"/>
      <c r="CE27" s="166"/>
      <c r="CF27" s="166"/>
      <c r="CG27" s="166"/>
      <c r="CH27" s="166"/>
      <c r="CI27" s="166"/>
      <c r="CJ27" s="166"/>
      <c r="CK27" s="166"/>
      <c r="CL27" s="166"/>
      <c r="CM27" s="166"/>
      <c r="CN27" s="166"/>
      <c r="CO27" s="166"/>
      <c r="CP27" s="166"/>
      <c r="CQ27" s="166"/>
      <c r="CR27" s="166"/>
      <c r="CS27" s="166"/>
      <c r="CT27" s="166"/>
      <c r="CU27" s="166"/>
      <c r="CV27" s="166"/>
      <c r="CW27" s="166"/>
      <c r="CX27" s="166"/>
      <c r="CY27" s="166"/>
      <c r="CZ27" s="166"/>
      <c r="DA27" s="166"/>
      <c r="DB27" s="166"/>
      <c r="DC27" s="166"/>
      <c r="DD27" s="166"/>
      <c r="DE27" s="166"/>
      <c r="DF27" s="166"/>
      <c r="DG27" s="166"/>
      <c r="DH27" s="166"/>
      <c r="DI27" s="166"/>
      <c r="DJ27" s="166"/>
      <c r="DK27" s="166"/>
      <c r="DL27" s="166"/>
      <c r="DM27" s="166"/>
      <c r="DN27" s="166"/>
      <c r="DO27" s="166"/>
      <c r="DP27" s="166"/>
      <c r="DQ27" s="166"/>
      <c r="DR27" s="166"/>
      <c r="DS27" s="166"/>
      <c r="DT27" s="166"/>
      <c r="DU27" s="166"/>
      <c r="DV27" s="166"/>
      <c r="DW27" s="166"/>
      <c r="DX27" s="166"/>
      <c r="DY27" s="166"/>
      <c r="DZ27" s="166"/>
      <c r="EA27" s="166"/>
      <c r="EB27" s="166"/>
      <c r="EC27" s="166"/>
      <c r="ED27" s="166"/>
      <c r="EE27" s="166"/>
      <c r="EF27" s="166"/>
      <c r="EG27" s="166"/>
      <c r="EH27" s="166"/>
      <c r="EI27" s="166"/>
      <c r="EJ27" s="166"/>
      <c r="EK27" s="166"/>
      <c r="EL27" s="166"/>
      <c r="EM27" s="166"/>
      <c r="EN27" s="166"/>
      <c r="EO27" s="166"/>
      <c r="EP27" s="166"/>
      <c r="EQ27" s="166"/>
      <c r="ER27" s="166"/>
      <c r="ES27" s="166"/>
      <c r="ET27" s="166"/>
      <c r="EU27" s="166"/>
      <c r="EV27" s="166"/>
      <c r="EW27" s="166"/>
      <c r="EX27" s="166"/>
      <c r="EY27" s="166"/>
      <c r="EZ27" s="166"/>
      <c r="FA27" s="166"/>
      <c r="FB27" s="166"/>
      <c r="FC27" s="166"/>
      <c r="FD27" s="166"/>
      <c r="FE27" s="166"/>
      <c r="FF27" s="166"/>
      <c r="FG27" s="166"/>
      <c r="FH27" s="166"/>
      <c r="FI27" s="166"/>
      <c r="FJ27" s="166"/>
      <c r="FK27" s="166"/>
      <c r="FL27" s="166"/>
      <c r="FM27" s="166"/>
      <c r="FN27" s="166"/>
      <c r="FO27" s="166"/>
      <c r="FP27" s="166"/>
      <c r="FQ27" s="166"/>
      <c r="FR27" s="166"/>
      <c r="FS27" s="166"/>
      <c r="FT27" s="166"/>
      <c r="FU27" s="166"/>
      <c r="FV27" s="166"/>
      <c r="FW27" s="166"/>
      <c r="FX27" s="166"/>
      <c r="FY27" s="166"/>
      <c r="FZ27" s="166"/>
      <c r="GA27" s="166"/>
      <c r="GB27" s="166"/>
      <c r="GC27" s="166"/>
      <c r="GD27" s="166"/>
      <c r="GE27" s="166"/>
      <c r="GF27" s="166"/>
      <c r="GG27" s="166"/>
      <c r="GH27" s="166"/>
      <c r="GI27" s="166"/>
      <c r="GJ27" s="166"/>
      <c r="GK27" s="166"/>
      <c r="GL27" s="166"/>
      <c r="GM27" s="166"/>
      <c r="GN27" s="166"/>
      <c r="GO27" s="166"/>
      <c r="GP27" s="166"/>
      <c r="GQ27" s="166"/>
      <c r="GR27" s="166"/>
      <c r="GS27" s="166"/>
      <c r="GT27" s="166"/>
      <c r="GU27" s="166"/>
      <c r="GV27" s="166"/>
      <c r="GW27" s="166"/>
      <c r="GX27" s="166"/>
      <c r="GY27" s="166"/>
      <c r="GZ27" s="166"/>
      <c r="HA27" s="166"/>
      <c r="HB27" s="166"/>
      <c r="HC27" s="166"/>
      <c r="HD27" s="166"/>
      <c r="HE27" s="166"/>
      <c r="HF27" s="166"/>
      <c r="HG27" s="166"/>
      <c r="HH27" s="166"/>
      <c r="HI27" s="166"/>
      <c r="HJ27" s="166"/>
      <c r="HK27" s="166"/>
      <c r="HL27" s="166"/>
      <c r="HM27" s="166"/>
      <c r="HN27" s="166"/>
      <c r="HO27" s="166"/>
      <c r="HP27" s="166"/>
      <c r="HQ27" s="166"/>
      <c r="HR27" s="166"/>
      <c r="HS27" s="166"/>
      <c r="HT27" s="166"/>
      <c r="HU27" s="166"/>
      <c r="HV27" s="166"/>
      <c r="HW27" s="166"/>
      <c r="HX27" s="166"/>
      <c r="HY27" s="166"/>
      <c r="HZ27" s="166"/>
      <c r="IA27" s="166"/>
      <c r="IB27" s="166"/>
      <c r="IC27" s="166"/>
      <c r="ID27" s="166"/>
      <c r="IE27" s="166"/>
      <c r="IF27" s="166"/>
      <c r="IG27" s="166"/>
      <c r="IH27" s="166"/>
      <c r="II27" s="166"/>
      <c r="IJ27" s="166"/>
      <c r="IK27" s="166"/>
      <c r="IL27" s="166"/>
      <c r="IM27" s="166"/>
      <c r="IN27" s="166"/>
      <c r="IO27" s="166"/>
      <c r="IP27" s="166"/>
      <c r="IQ27" s="166"/>
      <c r="IR27" s="166"/>
      <c r="IS27" s="166"/>
      <c r="IT27" s="166"/>
    </row>
    <row r="28" spans="1:254" s="7" customFormat="1" x14ac:dyDescent="0.2">
      <c r="A28" s="129" t="s">
        <v>3</v>
      </c>
      <c r="B28" s="73">
        <v>166121</v>
      </c>
      <c r="C28" s="80"/>
      <c r="D28" s="81"/>
      <c r="E28" s="82"/>
      <c r="F28" s="83"/>
      <c r="G28" s="83"/>
      <c r="H28" s="82"/>
      <c r="I28" s="83"/>
      <c r="J28" s="83"/>
      <c r="K28" s="82"/>
      <c r="L28" s="83"/>
      <c r="M28" s="83"/>
      <c r="N28" s="82"/>
      <c r="O28" s="84">
        <v>132</v>
      </c>
      <c r="P28" s="138" t="s">
        <v>12</v>
      </c>
      <c r="Q28" s="139">
        <v>5</v>
      </c>
      <c r="R28" s="84">
        <v>122</v>
      </c>
      <c r="S28" s="138" t="s">
        <v>12</v>
      </c>
      <c r="T28" s="139">
        <v>5</v>
      </c>
      <c r="U28" s="84">
        <v>125</v>
      </c>
      <c r="V28" s="138" t="s">
        <v>12</v>
      </c>
      <c r="W28" s="139">
        <v>5</v>
      </c>
      <c r="X28" s="84">
        <v>114</v>
      </c>
      <c r="Y28" s="138" t="s">
        <v>12</v>
      </c>
      <c r="Z28" s="139">
        <v>5</v>
      </c>
      <c r="AA28" s="84">
        <v>114</v>
      </c>
      <c r="AB28" s="138" t="s">
        <v>12</v>
      </c>
      <c r="AC28" s="139">
        <v>5</v>
      </c>
      <c r="AD28" s="84"/>
      <c r="AE28" s="138"/>
      <c r="AF28" s="139"/>
      <c r="AG28" s="84">
        <v>135</v>
      </c>
      <c r="AH28" s="140" t="s">
        <v>12</v>
      </c>
      <c r="AI28" s="139">
        <f>AG28/19.5</f>
        <v>6.9230769230769234</v>
      </c>
      <c r="AJ28" s="84">
        <v>124</v>
      </c>
      <c r="AK28" s="140" t="s">
        <v>12</v>
      </c>
      <c r="AL28" s="139">
        <f>AJ28/19.5</f>
        <v>6.3589743589743586</v>
      </c>
      <c r="AM28" s="84">
        <v>105</v>
      </c>
      <c r="AN28" s="140" t="s">
        <v>12</v>
      </c>
      <c r="AO28" s="139">
        <f>AM28/19.5</f>
        <v>5.384615384615385</v>
      </c>
      <c r="AP28" s="84">
        <f>O28+R28+U28+X28+AG28+AJ28+AM28+AA28</f>
        <v>971</v>
      </c>
      <c r="AQ28" s="138" t="s">
        <v>12</v>
      </c>
      <c r="AR28" s="141">
        <f>Q28+T28+W28+Z28+AC28+AI28+AL28+AO28</f>
        <v>43.666666666666671</v>
      </c>
      <c r="AS28" s="75">
        <v>40</v>
      </c>
      <c r="AT28" s="158">
        <v>78</v>
      </c>
      <c r="AU28" s="150"/>
      <c r="AV28" s="208">
        <v>970</v>
      </c>
      <c r="AW28" s="225">
        <f>AP28-AV28</f>
        <v>1</v>
      </c>
      <c r="AX28" s="11"/>
      <c r="AY28" s="84"/>
      <c r="AZ28" s="84"/>
      <c r="BA28" s="84"/>
      <c r="BB28" s="84"/>
      <c r="BC28" s="84"/>
      <c r="BD28" s="84"/>
      <c r="BE28" s="84"/>
      <c r="BF28" s="160"/>
      <c r="BG28" s="160"/>
      <c r="BH28" s="160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  <c r="EO28" s="11"/>
      <c r="EP28" s="11"/>
      <c r="EQ28" s="11"/>
      <c r="ER28" s="11"/>
      <c r="ES28" s="11"/>
      <c r="ET28" s="11"/>
      <c r="EU28" s="11"/>
      <c r="EV28" s="11"/>
      <c r="EW28" s="11"/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  <c r="FJ28" s="11"/>
      <c r="FK28" s="11"/>
      <c r="FL28" s="11"/>
      <c r="FM28" s="11"/>
      <c r="FN28" s="11"/>
      <c r="FO28" s="11"/>
      <c r="FP28" s="11"/>
      <c r="FQ28" s="11"/>
      <c r="FR28" s="11"/>
      <c r="FS28" s="11"/>
      <c r="FT28" s="11"/>
      <c r="FU28" s="11"/>
      <c r="FV28" s="11"/>
      <c r="FW28" s="11"/>
      <c r="FX28" s="11"/>
      <c r="FY28" s="11"/>
      <c r="FZ28" s="11"/>
      <c r="GA28" s="11"/>
      <c r="GB28" s="11"/>
      <c r="GC28" s="11"/>
      <c r="GD28" s="11"/>
      <c r="GE28" s="11"/>
      <c r="GF28" s="11"/>
      <c r="GG28" s="11"/>
      <c r="GH28" s="11"/>
      <c r="GI28" s="11"/>
      <c r="GJ28" s="11"/>
      <c r="GK28" s="11"/>
      <c r="GL28" s="11"/>
      <c r="GM28" s="11"/>
      <c r="GN28" s="11"/>
      <c r="GO28" s="11"/>
      <c r="GP28" s="11"/>
      <c r="GQ28" s="11"/>
      <c r="GR28" s="11"/>
      <c r="GS28" s="11"/>
      <c r="GT28" s="11"/>
      <c r="GU28" s="11"/>
      <c r="GV28" s="11"/>
      <c r="GW28" s="11"/>
      <c r="GX28" s="11"/>
      <c r="GY28" s="11"/>
      <c r="GZ28" s="11"/>
      <c r="HA28" s="11"/>
      <c r="HB28" s="11"/>
      <c r="HC28" s="11"/>
      <c r="HD28" s="11"/>
      <c r="HE28" s="11"/>
      <c r="HF28" s="11"/>
      <c r="HG28" s="11"/>
      <c r="HH28" s="11"/>
      <c r="HI28" s="11"/>
      <c r="HJ28" s="11"/>
      <c r="HK28" s="11"/>
      <c r="HL28" s="11"/>
      <c r="HM28" s="11"/>
      <c r="HN28" s="11"/>
      <c r="HO28" s="11"/>
      <c r="HP28" s="11"/>
      <c r="HQ28" s="11"/>
      <c r="HR28" s="11"/>
      <c r="HS28" s="11"/>
      <c r="HT28" s="11"/>
      <c r="HU28" s="11"/>
      <c r="HV28" s="11"/>
      <c r="HW28" s="11"/>
      <c r="HX28" s="11"/>
      <c r="HY28" s="11"/>
      <c r="HZ28" s="11"/>
      <c r="IA28" s="11"/>
      <c r="IB28" s="11"/>
      <c r="IC28" s="11"/>
      <c r="ID28" s="11"/>
      <c r="IE28" s="11"/>
      <c r="IF28" s="11"/>
      <c r="IG28" s="11"/>
      <c r="IH28" s="11"/>
      <c r="II28" s="11"/>
      <c r="IJ28" s="11"/>
      <c r="IK28" s="11"/>
      <c r="IL28" s="11"/>
      <c r="IM28" s="11"/>
      <c r="IN28" s="11"/>
      <c r="IO28" s="11"/>
      <c r="IP28" s="11"/>
      <c r="IQ28" s="11"/>
      <c r="IR28" s="11"/>
      <c r="IS28" s="11"/>
      <c r="IT28" s="11"/>
    </row>
    <row r="29" spans="1:254" s="4" customFormat="1" ht="13.5" thickBot="1" x14ac:dyDescent="0.25">
      <c r="A29" s="39" t="s">
        <v>7</v>
      </c>
      <c r="B29" s="40"/>
      <c r="C29" s="41"/>
      <c r="D29" s="42"/>
      <c r="E29" s="43"/>
      <c r="F29" s="44"/>
      <c r="G29" s="44"/>
      <c r="H29" s="43"/>
      <c r="I29" s="44"/>
      <c r="J29" s="44"/>
      <c r="K29" s="43"/>
      <c r="L29" s="44"/>
      <c r="M29" s="44"/>
      <c r="N29" s="43"/>
      <c r="O29" s="45">
        <f>O27+O28</f>
        <v>224</v>
      </c>
      <c r="P29" s="46" t="s">
        <v>12</v>
      </c>
      <c r="Q29" s="33">
        <f t="shared" ref="Q29:AC29" si="3">Q27+Q28</f>
        <v>9</v>
      </c>
      <c r="R29" s="45">
        <f t="shared" si="3"/>
        <v>259</v>
      </c>
      <c r="S29" s="46" t="s">
        <v>12</v>
      </c>
      <c r="T29" s="33">
        <f t="shared" si="3"/>
        <v>10</v>
      </c>
      <c r="U29" s="45">
        <f t="shared" si="3"/>
        <v>225</v>
      </c>
      <c r="V29" s="46" t="s">
        <v>12</v>
      </c>
      <c r="W29" s="33">
        <f t="shared" si="3"/>
        <v>9</v>
      </c>
      <c r="X29" s="45">
        <f t="shared" si="3"/>
        <v>219</v>
      </c>
      <c r="Y29" s="46" t="s">
        <v>12</v>
      </c>
      <c r="Z29" s="33">
        <f t="shared" si="3"/>
        <v>9</v>
      </c>
      <c r="AA29" s="45">
        <f t="shared" si="3"/>
        <v>205</v>
      </c>
      <c r="AB29" s="46" t="s">
        <v>12</v>
      </c>
      <c r="AC29" s="33">
        <f t="shared" si="3"/>
        <v>9</v>
      </c>
      <c r="AG29" s="45">
        <f>AG27+AG28</f>
        <v>263</v>
      </c>
      <c r="AH29" s="46" t="s">
        <v>12</v>
      </c>
      <c r="AI29" s="33">
        <f>AI27+AI28</f>
        <v>11.923076923076923</v>
      </c>
      <c r="AJ29" s="45">
        <f t="shared" ref="AJ29" si="4">AJ27+AJ28</f>
        <v>240</v>
      </c>
      <c r="AK29" s="46" t="s">
        <v>12</v>
      </c>
      <c r="AL29" s="33">
        <f t="shared" ref="AL29" si="5">AL27+AL28</f>
        <v>12.307692307692307</v>
      </c>
      <c r="AM29" s="45">
        <f t="shared" ref="AM29" si="6">AM27+AM28</f>
        <v>243</v>
      </c>
      <c r="AN29" s="46" t="s">
        <v>12</v>
      </c>
      <c r="AO29" s="33">
        <f t="shared" ref="AO29" si="7">AO27+AO28</f>
        <v>12.461538461538462</v>
      </c>
      <c r="AP29" s="71">
        <f>AP28+AP27</f>
        <v>1878</v>
      </c>
      <c r="AQ29" s="32" t="s">
        <v>12</v>
      </c>
      <c r="AR29" s="121">
        <f>AR28+AR27</f>
        <v>82.692307692307693</v>
      </c>
      <c r="AS29" s="63">
        <f>SUM(AS28:AS28)</f>
        <v>40</v>
      </c>
      <c r="AT29" s="146">
        <f>AT27+AT28</f>
        <v>313</v>
      </c>
      <c r="AU29" s="149"/>
      <c r="AV29" s="202">
        <v>1923</v>
      </c>
      <c r="AW29" s="226">
        <f>SUM(AW27:AW28)</f>
        <v>-45</v>
      </c>
      <c r="AX29" s="11"/>
      <c r="AY29" s="58"/>
      <c r="AZ29" s="58"/>
      <c r="BA29" s="58"/>
      <c r="BB29" s="58"/>
      <c r="BC29" s="58"/>
      <c r="BD29" s="58"/>
      <c r="BE29" s="58"/>
      <c r="BF29" s="160"/>
      <c r="BG29" s="160"/>
      <c r="BH29" s="160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1"/>
      <c r="EU29" s="11"/>
      <c r="EV29" s="11"/>
      <c r="EW29" s="11"/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  <c r="FJ29" s="11"/>
      <c r="FK29" s="11"/>
      <c r="FL29" s="11"/>
      <c r="FM29" s="11"/>
      <c r="FN29" s="11"/>
      <c r="FO29" s="11"/>
      <c r="FP29" s="11"/>
      <c r="FQ29" s="11"/>
      <c r="FR29" s="11"/>
      <c r="FS29" s="11"/>
      <c r="FT29" s="11"/>
      <c r="FU29" s="11"/>
      <c r="FV29" s="11"/>
      <c r="FW29" s="11"/>
      <c r="FX29" s="11"/>
      <c r="FY29" s="11"/>
      <c r="FZ29" s="11"/>
      <c r="GA29" s="11"/>
      <c r="GB29" s="11"/>
      <c r="GC29" s="11"/>
      <c r="GD29" s="11"/>
      <c r="GE29" s="11"/>
      <c r="GF29" s="11"/>
      <c r="GG29" s="11"/>
      <c r="GH29" s="11"/>
      <c r="GI29" s="11"/>
      <c r="GJ29" s="11"/>
      <c r="GK29" s="11"/>
      <c r="GL29" s="11"/>
      <c r="GM29" s="11"/>
      <c r="GN29" s="11"/>
      <c r="GO29" s="11"/>
      <c r="GP29" s="11"/>
      <c r="GQ29" s="11"/>
      <c r="GR29" s="11"/>
      <c r="GS29" s="11"/>
      <c r="GT29" s="11"/>
      <c r="GU29" s="11"/>
      <c r="GV29" s="11"/>
      <c r="GW29" s="11"/>
      <c r="GX29" s="11"/>
      <c r="GY29" s="11"/>
      <c r="GZ29" s="11"/>
      <c r="HA29" s="11"/>
      <c r="HB29" s="11"/>
      <c r="HC29" s="11"/>
      <c r="HD29" s="11"/>
      <c r="HE29" s="11"/>
      <c r="HF29" s="11"/>
      <c r="HG29" s="11"/>
      <c r="HH29" s="11"/>
      <c r="HI29" s="11"/>
      <c r="HJ29" s="11"/>
      <c r="HK29" s="11"/>
      <c r="HL29" s="11"/>
      <c r="HM29" s="11"/>
      <c r="HN29" s="11"/>
      <c r="HO29" s="11"/>
      <c r="HP29" s="11"/>
      <c r="HQ29" s="11"/>
      <c r="HR29" s="11"/>
      <c r="HS29" s="11"/>
      <c r="HT29" s="11"/>
      <c r="HU29" s="11"/>
      <c r="HV29" s="11"/>
      <c r="HW29" s="11"/>
      <c r="HX29" s="11"/>
      <c r="HY29" s="11"/>
      <c r="HZ29" s="11"/>
      <c r="IA29" s="11"/>
      <c r="IB29" s="11"/>
      <c r="IC29" s="11"/>
      <c r="ID29" s="11"/>
      <c r="IE29" s="11"/>
      <c r="IF29" s="11"/>
      <c r="IG29" s="11"/>
      <c r="IH29" s="11"/>
      <c r="II29" s="11"/>
      <c r="IJ29" s="11"/>
      <c r="IK29" s="11"/>
      <c r="IL29" s="11"/>
      <c r="IM29" s="11"/>
      <c r="IN29" s="11"/>
      <c r="IO29" s="11"/>
      <c r="IP29" s="11"/>
      <c r="IQ29" s="11"/>
      <c r="IR29" s="11"/>
      <c r="IS29" s="11"/>
      <c r="IT29" s="11"/>
    </row>
    <row r="30" spans="1:254" s="12" customFormat="1" ht="13.5" thickTop="1" x14ac:dyDescent="0.2">
      <c r="A30" s="36"/>
      <c r="B30" s="37"/>
      <c r="C30" s="24"/>
      <c r="D30" s="25"/>
      <c r="E30" s="26"/>
      <c r="F30" s="24"/>
      <c r="G30" s="24"/>
      <c r="H30" s="26"/>
      <c r="I30" s="24"/>
      <c r="J30" s="24"/>
      <c r="K30" s="26"/>
      <c r="L30" s="24"/>
      <c r="M30" s="24"/>
      <c r="N30" s="26"/>
      <c r="O30" s="58"/>
      <c r="P30" s="59"/>
      <c r="Q30" s="22"/>
      <c r="R30" s="58"/>
      <c r="S30" s="59"/>
      <c r="T30" s="22"/>
      <c r="U30" s="58"/>
      <c r="V30" s="59"/>
      <c r="W30" s="22"/>
      <c r="X30" s="58"/>
      <c r="Y30" s="59"/>
      <c r="Z30" s="22"/>
      <c r="AA30" s="58"/>
      <c r="AB30" s="59"/>
      <c r="AC30" s="22"/>
      <c r="AD30" s="58"/>
      <c r="AE30" s="59"/>
      <c r="AF30" s="22"/>
      <c r="AG30" s="58"/>
      <c r="AH30" s="59"/>
      <c r="AI30" s="22"/>
      <c r="AJ30" s="58"/>
      <c r="AK30" s="59"/>
      <c r="AL30" s="22"/>
      <c r="AM30" s="20"/>
      <c r="AN30" s="21"/>
      <c r="AO30" s="22"/>
      <c r="AP30" s="20"/>
      <c r="AQ30" s="21"/>
      <c r="AR30" s="58"/>
      <c r="AS30" s="64"/>
      <c r="AT30" s="155"/>
      <c r="AU30" s="149"/>
      <c r="AV30" s="203"/>
      <c r="AW30" s="220"/>
      <c r="AX30" s="11"/>
      <c r="AY30" s="58"/>
      <c r="AZ30" s="58"/>
      <c r="BA30" s="58"/>
      <c r="BB30" s="58"/>
      <c r="BC30" s="58"/>
      <c r="BD30" s="58"/>
      <c r="BE30" s="58"/>
      <c r="BF30" s="160"/>
      <c r="BG30" s="160"/>
      <c r="BH30" s="160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1"/>
      <c r="EU30" s="11"/>
      <c r="EV30" s="11"/>
      <c r="EW30" s="11"/>
      <c r="EX30" s="11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  <c r="FJ30" s="11"/>
      <c r="FK30" s="11"/>
      <c r="FL30" s="11"/>
      <c r="FM30" s="11"/>
      <c r="FN30" s="11"/>
      <c r="FO30" s="11"/>
      <c r="FP30" s="11"/>
      <c r="FQ30" s="11"/>
      <c r="FR30" s="11"/>
      <c r="FS30" s="11"/>
      <c r="FT30" s="11"/>
      <c r="FU30" s="11"/>
      <c r="FV30" s="11"/>
      <c r="FW30" s="11"/>
      <c r="FX30" s="11"/>
      <c r="FY30" s="11"/>
      <c r="FZ30" s="11"/>
      <c r="GA30" s="11"/>
      <c r="GB30" s="11"/>
      <c r="GC30" s="11"/>
      <c r="GD30" s="11"/>
      <c r="GE30" s="11"/>
      <c r="GF30" s="11"/>
      <c r="GG30" s="11"/>
      <c r="GH30" s="11"/>
      <c r="GI30" s="11"/>
      <c r="GJ30" s="11"/>
      <c r="GK30" s="11"/>
      <c r="GL30" s="11"/>
      <c r="GM30" s="11"/>
      <c r="GN30" s="11"/>
      <c r="GO30" s="11"/>
      <c r="GP30" s="11"/>
      <c r="GQ30" s="11"/>
      <c r="GR30" s="11"/>
      <c r="GS30" s="11"/>
      <c r="GT30" s="11"/>
      <c r="GU30" s="11"/>
      <c r="GV30" s="11"/>
      <c r="GW30" s="11"/>
      <c r="GX30" s="11"/>
      <c r="GY30" s="11"/>
      <c r="GZ30" s="11"/>
      <c r="HA30" s="11"/>
      <c r="HB30" s="11"/>
      <c r="HC30" s="11"/>
      <c r="HD30" s="11"/>
      <c r="HE30" s="11"/>
      <c r="HF30" s="11"/>
      <c r="HG30" s="11"/>
      <c r="HH30" s="11"/>
      <c r="HI30" s="11"/>
      <c r="HJ30" s="11"/>
      <c r="HK30" s="11"/>
      <c r="HL30" s="11"/>
      <c r="HM30" s="11"/>
      <c r="HN30" s="11"/>
      <c r="HO30" s="11"/>
      <c r="HP30" s="11"/>
      <c r="HQ30" s="11"/>
      <c r="HR30" s="11"/>
      <c r="HS30" s="11"/>
      <c r="HT30" s="11"/>
      <c r="HU30" s="11"/>
      <c r="HV30" s="11"/>
      <c r="HW30" s="11"/>
      <c r="HX30" s="11"/>
      <c r="HY30" s="11"/>
      <c r="HZ30" s="11"/>
      <c r="IA30" s="11"/>
      <c r="IB30" s="11"/>
      <c r="IC30" s="11"/>
      <c r="ID30" s="11"/>
      <c r="IE30" s="11"/>
      <c r="IF30" s="11"/>
      <c r="IG30" s="11"/>
      <c r="IH30" s="11"/>
      <c r="II30" s="11"/>
      <c r="IJ30" s="11"/>
      <c r="IK30" s="11"/>
      <c r="IL30" s="11"/>
      <c r="IM30" s="11"/>
      <c r="IN30" s="11"/>
      <c r="IO30" s="11"/>
      <c r="IP30" s="11"/>
      <c r="IQ30" s="11"/>
      <c r="IR30" s="11"/>
      <c r="IS30" s="11"/>
      <c r="IT30" s="11"/>
    </row>
    <row r="31" spans="1:254" s="1" customFormat="1" x14ac:dyDescent="0.2">
      <c r="A31" s="198" t="s">
        <v>17</v>
      </c>
      <c r="B31" s="47"/>
      <c r="C31" s="48"/>
      <c r="D31" s="49"/>
      <c r="E31" s="50"/>
      <c r="F31" s="48"/>
      <c r="G31" s="48"/>
      <c r="H31" s="50"/>
      <c r="I31" s="48"/>
      <c r="J31" s="48"/>
      <c r="K31" s="50"/>
      <c r="L31" s="48"/>
      <c r="M31" s="48"/>
      <c r="N31" s="50"/>
      <c r="O31" s="51"/>
      <c r="P31" s="48"/>
      <c r="Q31" s="52"/>
      <c r="R31" s="51"/>
      <c r="S31" s="48"/>
      <c r="T31" s="52"/>
      <c r="U31" s="51"/>
      <c r="V31" s="48"/>
      <c r="W31" s="52"/>
      <c r="X31" s="51"/>
      <c r="Y31" s="53"/>
      <c r="Z31" s="52"/>
      <c r="AA31" s="51"/>
      <c r="AB31" s="53"/>
      <c r="AC31" s="52"/>
      <c r="AD31" s="51"/>
      <c r="AE31" s="53"/>
      <c r="AF31" s="52"/>
      <c r="AG31" s="51"/>
      <c r="AH31" s="53"/>
      <c r="AI31" s="52"/>
      <c r="AJ31" s="51"/>
      <c r="AK31" s="53"/>
      <c r="AL31" s="52"/>
      <c r="AM31" s="51"/>
      <c r="AN31" s="53"/>
      <c r="AO31" s="52"/>
      <c r="AP31" s="51"/>
      <c r="AQ31" s="53"/>
      <c r="AR31" s="67"/>
      <c r="AS31" s="65"/>
      <c r="AT31" s="156"/>
      <c r="AU31" s="150"/>
      <c r="AV31" s="204"/>
      <c r="AW31" s="221"/>
      <c r="AX31" s="11"/>
      <c r="AY31" s="84"/>
      <c r="AZ31" s="84"/>
      <c r="BA31" s="84"/>
      <c r="BB31" s="84"/>
      <c r="BC31" s="84"/>
      <c r="BD31" s="84"/>
      <c r="BE31" s="84"/>
      <c r="BF31" s="160"/>
      <c r="BG31" s="160"/>
      <c r="BH31" s="160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  <c r="EA31" s="11"/>
      <c r="EB31" s="11"/>
      <c r="EC31" s="11"/>
      <c r="ED31" s="11"/>
      <c r="EE31" s="11"/>
      <c r="EF31" s="11"/>
      <c r="EG31" s="11"/>
      <c r="EH31" s="11"/>
      <c r="EI31" s="11"/>
      <c r="EJ31" s="11"/>
      <c r="EK31" s="11"/>
      <c r="EL31" s="11"/>
      <c r="EM31" s="11"/>
      <c r="EN31" s="11"/>
      <c r="EO31" s="11"/>
      <c r="EP31" s="11"/>
      <c r="EQ31" s="11"/>
      <c r="ER31" s="11"/>
      <c r="ES31" s="11"/>
      <c r="ET31" s="11"/>
      <c r="EU31" s="11"/>
      <c r="EV31" s="11"/>
      <c r="EW31" s="11"/>
      <c r="EX31" s="11"/>
      <c r="EY31" s="11"/>
      <c r="EZ31" s="11"/>
      <c r="FA31" s="11"/>
      <c r="FB31" s="11"/>
      <c r="FC31" s="11"/>
      <c r="FD31" s="11"/>
      <c r="FE31" s="11"/>
      <c r="FF31" s="11"/>
      <c r="FG31" s="11"/>
      <c r="FH31" s="11"/>
      <c r="FI31" s="11"/>
      <c r="FJ31" s="11"/>
      <c r="FK31" s="11"/>
      <c r="FL31" s="11"/>
      <c r="FM31" s="11"/>
      <c r="FN31" s="11"/>
      <c r="FO31" s="11"/>
      <c r="FP31" s="11"/>
      <c r="FQ31" s="11"/>
      <c r="FR31" s="11"/>
      <c r="FS31" s="11"/>
      <c r="FT31" s="11"/>
      <c r="FU31" s="11"/>
      <c r="FV31" s="11"/>
      <c r="FW31" s="11"/>
      <c r="FX31" s="11"/>
      <c r="FY31" s="11"/>
      <c r="FZ31" s="11"/>
      <c r="GA31" s="11"/>
      <c r="GB31" s="11"/>
      <c r="GC31" s="11"/>
      <c r="GD31" s="11"/>
      <c r="GE31" s="11"/>
      <c r="GF31" s="11"/>
      <c r="GG31" s="11"/>
      <c r="GH31" s="11"/>
      <c r="GI31" s="11"/>
      <c r="GJ31" s="11"/>
      <c r="GK31" s="11"/>
      <c r="GL31" s="11"/>
      <c r="GM31" s="11"/>
      <c r="GN31" s="11"/>
      <c r="GO31" s="11"/>
      <c r="GP31" s="11"/>
      <c r="GQ31" s="11"/>
      <c r="GR31" s="11"/>
      <c r="GS31" s="11"/>
      <c r="GT31" s="11"/>
      <c r="GU31" s="11"/>
      <c r="GV31" s="11"/>
      <c r="GW31" s="11"/>
      <c r="GX31" s="11"/>
      <c r="GY31" s="11"/>
      <c r="GZ31" s="11"/>
      <c r="HA31" s="11"/>
      <c r="HB31" s="11"/>
      <c r="HC31" s="11"/>
      <c r="HD31" s="11"/>
      <c r="HE31" s="11"/>
      <c r="HF31" s="11"/>
      <c r="HG31" s="11"/>
      <c r="HH31" s="11"/>
      <c r="HI31" s="11"/>
      <c r="HJ31" s="11"/>
      <c r="HK31" s="11"/>
      <c r="HL31" s="11"/>
      <c r="HM31" s="11"/>
      <c r="HN31" s="11"/>
      <c r="HO31" s="11"/>
      <c r="HP31" s="11"/>
      <c r="HQ31" s="11"/>
      <c r="HR31" s="11"/>
      <c r="HS31" s="11"/>
      <c r="HT31" s="11"/>
      <c r="HU31" s="11"/>
      <c r="HV31" s="11"/>
      <c r="HW31" s="11"/>
      <c r="HX31" s="11"/>
      <c r="HY31" s="11"/>
      <c r="HZ31" s="11"/>
      <c r="IA31" s="11"/>
      <c r="IB31" s="11"/>
      <c r="IC31" s="11"/>
      <c r="ID31" s="11"/>
      <c r="IE31" s="11"/>
      <c r="IF31" s="11"/>
      <c r="IG31" s="11"/>
      <c r="IH31" s="11"/>
      <c r="II31" s="11"/>
      <c r="IJ31" s="11"/>
      <c r="IK31" s="11"/>
      <c r="IL31" s="11"/>
      <c r="IM31" s="11"/>
      <c r="IN31" s="11"/>
      <c r="IO31" s="11"/>
      <c r="IP31" s="11"/>
      <c r="IQ31" s="11"/>
      <c r="IR31" s="11"/>
      <c r="IS31" s="11"/>
      <c r="IT31" s="11"/>
    </row>
    <row r="32" spans="1:254" s="7" customFormat="1" ht="12.75" customHeight="1" x14ac:dyDescent="0.2">
      <c r="A32" s="130" t="s">
        <v>8</v>
      </c>
      <c r="B32" s="38">
        <v>189303</v>
      </c>
      <c r="C32" s="80"/>
      <c r="D32" s="81"/>
      <c r="E32" s="82"/>
      <c r="F32" s="83"/>
      <c r="G32" s="83"/>
      <c r="H32" s="82"/>
      <c r="I32" s="83"/>
      <c r="J32" s="83"/>
      <c r="K32" s="82"/>
      <c r="L32" s="83"/>
      <c r="M32" s="83"/>
      <c r="N32" s="82"/>
      <c r="O32" s="84">
        <v>219</v>
      </c>
      <c r="P32" s="138" t="s">
        <v>12</v>
      </c>
      <c r="Q32" s="139">
        <v>8</v>
      </c>
      <c r="R32" s="84">
        <v>230</v>
      </c>
      <c r="S32" s="138" t="s">
        <v>12</v>
      </c>
      <c r="T32" s="139">
        <v>8</v>
      </c>
      <c r="U32" s="84">
        <v>153</v>
      </c>
      <c r="V32" s="138" t="s">
        <v>12</v>
      </c>
      <c r="W32" s="139">
        <v>5</v>
      </c>
      <c r="X32" s="84">
        <v>153</v>
      </c>
      <c r="Y32" s="138" t="s">
        <v>12</v>
      </c>
      <c r="Z32" s="139">
        <v>5</v>
      </c>
      <c r="AA32" s="84">
        <v>156</v>
      </c>
      <c r="AB32" s="138" t="s">
        <v>12</v>
      </c>
      <c r="AC32" s="139">
        <v>5</v>
      </c>
      <c r="AD32" s="84">
        <v>154</v>
      </c>
      <c r="AE32" s="138" t="s">
        <v>12</v>
      </c>
      <c r="AF32" s="139">
        <v>5</v>
      </c>
      <c r="AG32" s="84">
        <v>86</v>
      </c>
      <c r="AH32" s="138" t="s">
        <v>12</v>
      </c>
      <c r="AI32" s="139">
        <f>AG32/19.5</f>
        <v>4.4102564102564106</v>
      </c>
      <c r="AJ32" s="84">
        <v>73</v>
      </c>
      <c r="AK32" s="138" t="s">
        <v>12</v>
      </c>
      <c r="AL32" s="139">
        <f>AJ32/19.5</f>
        <v>3.7435897435897436</v>
      </c>
      <c r="AM32" s="84">
        <v>63</v>
      </c>
      <c r="AN32" s="138" t="s">
        <v>12</v>
      </c>
      <c r="AO32" s="139">
        <f>AM32/19.5</f>
        <v>3.2307692307692308</v>
      </c>
      <c r="AP32" s="142">
        <f>SUM(O32,R32,U32,X32,AA32,AD32,AG32,AJ32,AM32)</f>
        <v>1287</v>
      </c>
      <c r="AQ32" s="138" t="s">
        <v>12</v>
      </c>
      <c r="AR32" s="141">
        <f>SUM(Q32,T32,W32,Z32,AC32,AF32,AI32,AL32,AO32)</f>
        <v>47.384615384615387</v>
      </c>
      <c r="AS32" s="75">
        <v>67</v>
      </c>
      <c r="AT32" s="158">
        <v>217</v>
      </c>
      <c r="AU32" s="150"/>
      <c r="AV32" s="207">
        <v>1165</v>
      </c>
      <c r="AW32" s="224">
        <f>AP32-AV32</f>
        <v>122</v>
      </c>
      <c r="AX32" s="11"/>
      <c r="AY32" s="84"/>
      <c r="AZ32" s="84"/>
      <c r="BA32" s="84"/>
      <c r="BB32" s="84"/>
      <c r="BC32" s="84"/>
      <c r="BD32" s="84"/>
      <c r="BE32" s="84"/>
      <c r="BF32" s="160"/>
      <c r="BG32" s="160"/>
      <c r="BH32" s="160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  <c r="EG32" s="11"/>
      <c r="EH32" s="11"/>
      <c r="EI32" s="11"/>
      <c r="EJ32" s="11"/>
      <c r="EK32" s="11"/>
      <c r="EL32" s="11"/>
      <c r="EM32" s="11"/>
      <c r="EN32" s="11"/>
      <c r="EO32" s="11"/>
      <c r="EP32" s="11"/>
      <c r="EQ32" s="11"/>
      <c r="ER32" s="11"/>
      <c r="ES32" s="11"/>
      <c r="ET32" s="11"/>
      <c r="EU32" s="11"/>
      <c r="EV32" s="11"/>
      <c r="EW32" s="11"/>
      <c r="EX32" s="11"/>
      <c r="EY32" s="11"/>
      <c r="EZ32" s="11"/>
      <c r="FA32" s="11"/>
      <c r="FB32" s="11"/>
      <c r="FC32" s="11"/>
      <c r="FD32" s="11"/>
      <c r="FE32" s="11"/>
      <c r="FF32" s="11"/>
      <c r="FG32" s="11"/>
      <c r="FH32" s="11"/>
      <c r="FI32" s="11"/>
      <c r="FJ32" s="11"/>
      <c r="FK32" s="11"/>
      <c r="FL32" s="11"/>
      <c r="FM32" s="11"/>
      <c r="FN32" s="11"/>
      <c r="FO32" s="11"/>
      <c r="FP32" s="11"/>
      <c r="FQ32" s="11"/>
      <c r="FR32" s="11"/>
      <c r="FS32" s="11"/>
      <c r="FT32" s="11"/>
      <c r="FU32" s="11"/>
      <c r="FV32" s="11"/>
      <c r="FW32" s="11"/>
      <c r="FX32" s="11"/>
      <c r="FY32" s="11"/>
      <c r="FZ32" s="11"/>
      <c r="GA32" s="11"/>
      <c r="GB32" s="11"/>
      <c r="GC32" s="11"/>
      <c r="GD32" s="11"/>
      <c r="GE32" s="11"/>
      <c r="GF32" s="11"/>
      <c r="GG32" s="11"/>
      <c r="GH32" s="11"/>
      <c r="GI32" s="11"/>
      <c r="GJ32" s="11"/>
      <c r="GK32" s="11"/>
      <c r="GL32" s="11"/>
      <c r="GM32" s="11"/>
      <c r="GN32" s="11"/>
      <c r="GO32" s="11"/>
      <c r="GP32" s="11"/>
      <c r="GQ32" s="11"/>
      <c r="GR32" s="11"/>
      <c r="GS32" s="11"/>
      <c r="GT32" s="11"/>
      <c r="GU32" s="11"/>
      <c r="GV32" s="11"/>
      <c r="GW32" s="11"/>
      <c r="GX32" s="11"/>
      <c r="GY32" s="11"/>
      <c r="GZ32" s="11"/>
      <c r="HA32" s="11"/>
      <c r="HB32" s="11"/>
      <c r="HC32" s="11"/>
      <c r="HD32" s="11"/>
      <c r="HE32" s="11"/>
      <c r="HF32" s="11"/>
      <c r="HG32" s="11"/>
      <c r="HH32" s="11"/>
      <c r="HI32" s="11"/>
      <c r="HJ32" s="11"/>
      <c r="HK32" s="11"/>
      <c r="HL32" s="11"/>
      <c r="HM32" s="11"/>
      <c r="HN32" s="11"/>
      <c r="HO32" s="11"/>
      <c r="HP32" s="11"/>
      <c r="HQ32" s="11"/>
      <c r="HR32" s="11"/>
      <c r="HS32" s="11"/>
      <c r="HT32" s="11"/>
      <c r="HU32" s="11"/>
      <c r="HV32" s="11"/>
      <c r="HW32" s="11"/>
      <c r="HX32" s="11"/>
      <c r="HY32" s="11"/>
      <c r="HZ32" s="11"/>
      <c r="IA32" s="11"/>
      <c r="IB32" s="11"/>
      <c r="IC32" s="11"/>
      <c r="ID32" s="11"/>
      <c r="IE32" s="11"/>
      <c r="IF32" s="11"/>
      <c r="IG32" s="11"/>
      <c r="IH32" s="11"/>
      <c r="II32" s="11"/>
      <c r="IJ32" s="11"/>
      <c r="IK32" s="11"/>
      <c r="IL32" s="11"/>
      <c r="IM32" s="11"/>
      <c r="IN32" s="11"/>
      <c r="IO32" s="11"/>
      <c r="IP32" s="11"/>
      <c r="IQ32" s="11"/>
      <c r="IR32" s="11"/>
      <c r="IS32" s="11"/>
      <c r="IT32" s="11"/>
    </row>
    <row r="33" spans="1:254" s="12" customFormat="1" ht="12.75" customHeight="1" x14ac:dyDescent="0.2">
      <c r="A33" s="27"/>
      <c r="C33" s="172"/>
      <c r="D33" s="173"/>
      <c r="E33" s="172"/>
      <c r="F33" s="172"/>
      <c r="G33" s="172"/>
      <c r="H33" s="172"/>
      <c r="I33" s="172"/>
      <c r="J33" s="172"/>
      <c r="K33" s="172"/>
      <c r="L33" s="172"/>
      <c r="M33" s="172"/>
      <c r="N33" s="172"/>
      <c r="O33" s="108"/>
      <c r="P33" s="109"/>
      <c r="Q33" s="110"/>
      <c r="R33" s="108"/>
      <c r="S33" s="109"/>
      <c r="T33" s="110"/>
      <c r="U33" s="108"/>
      <c r="V33" s="109"/>
      <c r="W33" s="110"/>
      <c r="X33" s="108"/>
      <c r="Y33" s="109"/>
      <c r="Z33" s="110"/>
      <c r="AA33" s="108"/>
      <c r="AB33" s="109"/>
      <c r="AC33" s="110"/>
      <c r="AD33" s="108"/>
      <c r="AE33" s="109"/>
      <c r="AF33" s="110"/>
      <c r="AG33" s="108"/>
      <c r="AH33" s="109"/>
      <c r="AI33" s="111"/>
      <c r="AJ33" s="112"/>
      <c r="AK33" s="113"/>
      <c r="AL33" s="111"/>
      <c r="AM33" s="112"/>
      <c r="AN33" s="113"/>
      <c r="AO33" s="111"/>
      <c r="AP33" s="112"/>
      <c r="AQ33" s="109"/>
      <c r="AR33" s="110"/>
      <c r="AS33" s="174"/>
      <c r="AT33" s="175"/>
      <c r="AU33" s="150"/>
      <c r="AV33" s="209"/>
      <c r="AW33" s="227"/>
      <c r="AX33" s="11"/>
      <c r="AY33" s="84"/>
      <c r="AZ33" s="84"/>
      <c r="BA33" s="84"/>
      <c r="BB33" s="84"/>
      <c r="BC33" s="84"/>
      <c r="BD33" s="84"/>
      <c r="BE33" s="84"/>
      <c r="BF33" s="160"/>
      <c r="BG33" s="160"/>
      <c r="BH33" s="160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11"/>
      <c r="DY33" s="11"/>
      <c r="DZ33" s="11"/>
      <c r="EA33" s="11"/>
      <c r="EB33" s="11"/>
      <c r="EC33" s="11"/>
      <c r="ED33" s="11"/>
      <c r="EE33" s="11"/>
      <c r="EF33" s="11"/>
      <c r="EG33" s="11"/>
      <c r="EH33" s="11"/>
      <c r="EI33" s="11"/>
      <c r="EJ33" s="11"/>
      <c r="EK33" s="11"/>
      <c r="EL33" s="11"/>
      <c r="EM33" s="11"/>
      <c r="EN33" s="11"/>
      <c r="EO33" s="11"/>
      <c r="EP33" s="11"/>
      <c r="EQ33" s="11"/>
      <c r="ER33" s="11"/>
      <c r="ES33" s="11"/>
      <c r="ET33" s="11"/>
      <c r="EU33" s="11"/>
      <c r="EV33" s="11"/>
      <c r="EW33" s="11"/>
      <c r="EX33" s="11"/>
      <c r="EY33" s="11"/>
      <c r="EZ33" s="11"/>
      <c r="FA33" s="11"/>
      <c r="FB33" s="11"/>
      <c r="FC33" s="11"/>
      <c r="FD33" s="11"/>
      <c r="FE33" s="11"/>
      <c r="FF33" s="11"/>
      <c r="FG33" s="11"/>
      <c r="FH33" s="11"/>
      <c r="FI33" s="11"/>
      <c r="FJ33" s="11"/>
      <c r="FK33" s="11"/>
      <c r="FL33" s="11"/>
      <c r="FM33" s="11"/>
      <c r="FN33" s="11"/>
      <c r="FO33" s="11"/>
      <c r="FP33" s="11"/>
      <c r="FQ33" s="11"/>
      <c r="FR33" s="11"/>
      <c r="FS33" s="11"/>
      <c r="FT33" s="11"/>
      <c r="FU33" s="11"/>
      <c r="FV33" s="11"/>
      <c r="FW33" s="11"/>
      <c r="FX33" s="11"/>
      <c r="FY33" s="11"/>
      <c r="FZ33" s="11"/>
      <c r="GA33" s="11"/>
      <c r="GB33" s="11"/>
      <c r="GC33" s="11"/>
      <c r="GD33" s="11"/>
      <c r="GE33" s="11"/>
      <c r="GF33" s="11"/>
      <c r="GG33" s="11"/>
      <c r="GH33" s="11"/>
      <c r="GI33" s="11"/>
      <c r="GJ33" s="11"/>
      <c r="GK33" s="11"/>
      <c r="GL33" s="11"/>
      <c r="GM33" s="11"/>
      <c r="GN33" s="11"/>
      <c r="GO33" s="11"/>
      <c r="GP33" s="11"/>
      <c r="GQ33" s="11"/>
      <c r="GR33" s="11"/>
      <c r="GS33" s="11"/>
      <c r="GT33" s="11"/>
      <c r="GU33" s="11"/>
      <c r="GV33" s="11"/>
      <c r="GW33" s="11"/>
      <c r="GX33" s="11"/>
      <c r="GY33" s="11"/>
      <c r="GZ33" s="11"/>
      <c r="HA33" s="11"/>
      <c r="HB33" s="11"/>
      <c r="HC33" s="11"/>
      <c r="HD33" s="11"/>
      <c r="HE33" s="11"/>
      <c r="HF33" s="11"/>
      <c r="HG33" s="11"/>
      <c r="HH33" s="11"/>
      <c r="HI33" s="11"/>
      <c r="HJ33" s="11"/>
      <c r="HK33" s="11"/>
      <c r="HL33" s="11"/>
      <c r="HM33" s="11"/>
      <c r="HN33" s="11"/>
      <c r="HO33" s="11"/>
      <c r="HP33" s="11"/>
      <c r="HQ33" s="11"/>
      <c r="HR33" s="11"/>
      <c r="HS33" s="11"/>
      <c r="HT33" s="11"/>
      <c r="HU33" s="11"/>
      <c r="HV33" s="11"/>
      <c r="HW33" s="11"/>
      <c r="HX33" s="11"/>
      <c r="HY33" s="11"/>
      <c r="HZ33" s="11"/>
      <c r="IA33" s="11"/>
      <c r="IB33" s="11"/>
      <c r="IC33" s="11"/>
      <c r="ID33" s="11"/>
      <c r="IE33" s="11"/>
      <c r="IF33" s="11"/>
      <c r="IG33" s="11"/>
      <c r="IH33" s="11"/>
      <c r="II33" s="11"/>
      <c r="IJ33" s="11"/>
      <c r="IK33" s="11"/>
      <c r="IL33" s="11"/>
      <c r="IM33" s="11"/>
      <c r="IN33" s="11"/>
      <c r="IO33" s="11"/>
      <c r="IP33" s="11"/>
      <c r="IQ33" s="11"/>
      <c r="IR33" s="11"/>
      <c r="IS33" s="11"/>
      <c r="IT33" s="11"/>
    </row>
    <row r="34" spans="1:254" s="18" customFormat="1" ht="13.5" thickBot="1" x14ac:dyDescent="0.25">
      <c r="A34" s="17" t="s">
        <v>22</v>
      </c>
      <c r="C34" s="186"/>
      <c r="D34" s="187"/>
      <c r="E34" s="188"/>
      <c r="F34" s="189"/>
      <c r="G34" s="190"/>
      <c r="H34" s="188"/>
      <c r="I34" s="189"/>
      <c r="J34" s="190"/>
      <c r="K34" s="188"/>
      <c r="L34" s="189"/>
      <c r="M34" s="187"/>
      <c r="N34" s="189"/>
      <c r="O34" s="191">
        <f>O32+O29+O24+O19</f>
        <v>517</v>
      </c>
      <c r="P34" s="187" t="s">
        <v>12</v>
      </c>
      <c r="Q34" s="192">
        <f>Q32+Q29+Q24+Q19</f>
        <v>20</v>
      </c>
      <c r="R34" s="193">
        <f>R32+R29+R24+R19</f>
        <v>593</v>
      </c>
      <c r="S34" s="187" t="s">
        <v>12</v>
      </c>
      <c r="T34" s="193">
        <f>T32+T29+T24+T19</f>
        <v>22</v>
      </c>
      <c r="U34" s="191">
        <f>U32+U29+U24+U19</f>
        <v>620</v>
      </c>
      <c r="V34" s="187" t="s">
        <v>12</v>
      </c>
      <c r="W34" s="192">
        <f>W32+W29+W24+W19</f>
        <v>24</v>
      </c>
      <c r="X34" s="193">
        <f>X32+X29+X24+X19</f>
        <v>595</v>
      </c>
      <c r="Y34" s="187" t="s">
        <v>12</v>
      </c>
      <c r="Z34" s="193">
        <f>Z32+Z29+Z24+Z19</f>
        <v>23</v>
      </c>
      <c r="AA34" s="191">
        <f>AA32+AA29+AA24+AA19</f>
        <v>618</v>
      </c>
      <c r="AB34" s="187" t="s">
        <v>12</v>
      </c>
      <c r="AC34" s="192">
        <f>AC32+AC29+AC24+AC19</f>
        <v>23</v>
      </c>
      <c r="AD34" s="193">
        <f>AD32+AD29+AD24+AD19</f>
        <v>311</v>
      </c>
      <c r="AE34" s="187" t="s">
        <v>12</v>
      </c>
      <c r="AF34" s="193">
        <f>AF32+AF29+AF24+AF19</f>
        <v>12</v>
      </c>
      <c r="AG34" s="191">
        <f>AG32+AG29+AG24+AG19</f>
        <v>349</v>
      </c>
      <c r="AH34" s="187" t="s">
        <v>12</v>
      </c>
      <c r="AI34" s="192">
        <f>AI32+AI29+AI24+AI19</f>
        <v>16.333333333333336</v>
      </c>
      <c r="AJ34" s="193">
        <f>AJ32+AJ29+AJ24+AJ19</f>
        <v>313</v>
      </c>
      <c r="AK34" s="187" t="s">
        <v>12</v>
      </c>
      <c r="AL34" s="193">
        <f>AL32+AL29+AL24+AL19</f>
        <v>16.051282051282051</v>
      </c>
      <c r="AM34" s="191">
        <f>AM32+AM29+AM24+AM19</f>
        <v>306</v>
      </c>
      <c r="AN34" s="187" t="s">
        <v>12</v>
      </c>
      <c r="AO34" s="194">
        <f>AO32+AO29</f>
        <v>15.692307692307693</v>
      </c>
      <c r="AP34" s="195">
        <f>AP32+AP29+AP24+AP19</f>
        <v>4222</v>
      </c>
      <c r="AQ34" s="187" t="s">
        <v>12</v>
      </c>
      <c r="AR34" s="195">
        <f>AR32+AR29+AR24+AR19</f>
        <v>172.07692307692309</v>
      </c>
      <c r="AS34" s="196">
        <f>AS32+AS29+AS24+AS19</f>
        <v>256</v>
      </c>
      <c r="AT34" s="196">
        <f>AT32+AT29+AT24+AT19</f>
        <v>938</v>
      </c>
      <c r="AU34" s="197"/>
      <c r="AV34" s="196">
        <v>4280</v>
      </c>
      <c r="AW34" s="228">
        <f>AW32+AW29+AW24+AW19</f>
        <v>-58</v>
      </c>
      <c r="AX34" s="19"/>
      <c r="AY34" s="20"/>
      <c r="AZ34" s="20"/>
      <c r="BA34" s="20"/>
      <c r="BB34" s="20"/>
      <c r="BC34" s="20"/>
      <c r="BD34" s="20"/>
      <c r="BE34" s="20"/>
      <c r="BF34" s="236"/>
      <c r="BG34" s="236"/>
      <c r="BH34" s="236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  <c r="CC34" s="19"/>
      <c r="CD34" s="19"/>
      <c r="CE34" s="19"/>
      <c r="CF34" s="19"/>
      <c r="CG34" s="19"/>
      <c r="CH34" s="19"/>
      <c r="CI34" s="19"/>
      <c r="CJ34" s="19"/>
      <c r="CK34" s="19"/>
      <c r="CL34" s="19"/>
      <c r="CM34" s="19"/>
      <c r="CN34" s="19"/>
      <c r="CO34" s="19"/>
      <c r="CP34" s="19"/>
      <c r="CQ34" s="19"/>
      <c r="CR34" s="19"/>
      <c r="CS34" s="19"/>
      <c r="CT34" s="19"/>
      <c r="CU34" s="19"/>
      <c r="CV34" s="19"/>
      <c r="CW34" s="19"/>
      <c r="CX34" s="19"/>
      <c r="CY34" s="19"/>
      <c r="CZ34" s="19"/>
      <c r="DA34" s="19"/>
      <c r="DB34" s="19"/>
      <c r="DC34" s="19"/>
      <c r="DD34" s="19"/>
      <c r="DE34" s="19"/>
      <c r="DF34" s="19"/>
      <c r="DG34" s="19"/>
      <c r="DH34" s="19"/>
      <c r="DI34" s="19"/>
      <c r="DJ34" s="19"/>
      <c r="DK34" s="19"/>
      <c r="DL34" s="19"/>
      <c r="DM34" s="19"/>
      <c r="DN34" s="19"/>
      <c r="DO34" s="19"/>
      <c r="DP34" s="19"/>
      <c r="DQ34" s="19"/>
      <c r="DR34" s="19"/>
      <c r="DS34" s="19"/>
      <c r="DT34" s="19"/>
      <c r="DU34" s="19"/>
      <c r="DV34" s="19"/>
      <c r="DW34" s="19"/>
      <c r="DX34" s="19"/>
      <c r="DY34" s="19"/>
      <c r="DZ34" s="19"/>
      <c r="EA34" s="19"/>
      <c r="EB34" s="19"/>
      <c r="EC34" s="19"/>
      <c r="ED34" s="19"/>
      <c r="EE34" s="19"/>
      <c r="EF34" s="19"/>
      <c r="EG34" s="19"/>
      <c r="EH34" s="19"/>
      <c r="EI34" s="19"/>
      <c r="EJ34" s="19"/>
      <c r="EK34" s="19"/>
      <c r="EL34" s="19"/>
      <c r="EM34" s="19"/>
      <c r="EN34" s="19"/>
      <c r="EO34" s="19"/>
      <c r="EP34" s="19"/>
      <c r="EQ34" s="19"/>
      <c r="ER34" s="19"/>
      <c r="ES34" s="19"/>
      <c r="ET34" s="19"/>
      <c r="EU34" s="19"/>
      <c r="EV34" s="19"/>
      <c r="EW34" s="19"/>
      <c r="EX34" s="19"/>
      <c r="EY34" s="19"/>
      <c r="EZ34" s="19"/>
      <c r="FA34" s="19"/>
      <c r="FB34" s="19"/>
      <c r="FC34" s="19"/>
      <c r="FD34" s="19"/>
      <c r="FE34" s="19"/>
      <c r="FF34" s="19"/>
      <c r="FG34" s="19"/>
      <c r="FH34" s="19"/>
      <c r="FI34" s="19"/>
      <c r="FJ34" s="19"/>
      <c r="FK34" s="19"/>
      <c r="FL34" s="19"/>
      <c r="FM34" s="19"/>
      <c r="FN34" s="19"/>
      <c r="FO34" s="19"/>
      <c r="FP34" s="19"/>
      <c r="FQ34" s="19"/>
      <c r="FR34" s="19"/>
      <c r="FS34" s="19"/>
      <c r="FT34" s="19"/>
      <c r="FU34" s="19"/>
      <c r="FV34" s="19"/>
      <c r="FW34" s="19"/>
      <c r="FX34" s="19"/>
      <c r="FY34" s="19"/>
      <c r="FZ34" s="19"/>
      <c r="GA34" s="19"/>
      <c r="GB34" s="19"/>
      <c r="GC34" s="19"/>
      <c r="GD34" s="19"/>
      <c r="GE34" s="19"/>
      <c r="GF34" s="19"/>
      <c r="GG34" s="19"/>
      <c r="GH34" s="19"/>
      <c r="GI34" s="19"/>
      <c r="GJ34" s="19"/>
      <c r="GK34" s="19"/>
      <c r="GL34" s="19"/>
      <c r="GM34" s="19"/>
      <c r="GN34" s="19"/>
      <c r="GO34" s="19"/>
      <c r="GP34" s="19"/>
      <c r="GQ34" s="19"/>
      <c r="GR34" s="19"/>
      <c r="GS34" s="19"/>
      <c r="GT34" s="19"/>
      <c r="GU34" s="19"/>
      <c r="GV34" s="19"/>
      <c r="GW34" s="19"/>
      <c r="GX34" s="19"/>
      <c r="GY34" s="19"/>
      <c r="GZ34" s="19"/>
      <c r="HA34" s="19"/>
      <c r="HB34" s="19"/>
      <c r="HC34" s="19"/>
      <c r="HD34" s="19"/>
      <c r="HE34" s="19"/>
      <c r="HF34" s="19"/>
      <c r="HG34" s="19"/>
      <c r="HH34" s="19"/>
      <c r="HI34" s="19"/>
      <c r="HJ34" s="19"/>
      <c r="HK34" s="19"/>
      <c r="HL34" s="19"/>
      <c r="HM34" s="19"/>
      <c r="HN34" s="19"/>
      <c r="HO34" s="19"/>
      <c r="HP34" s="19"/>
      <c r="HQ34" s="19"/>
      <c r="HR34" s="19"/>
      <c r="HS34" s="19"/>
      <c r="HT34" s="19"/>
      <c r="HU34" s="19"/>
      <c r="HV34" s="19"/>
      <c r="HW34" s="19"/>
      <c r="HX34" s="19"/>
      <c r="HY34" s="19"/>
      <c r="HZ34" s="19"/>
      <c r="IA34" s="19"/>
      <c r="IB34" s="19"/>
      <c r="IC34" s="19"/>
      <c r="ID34" s="19"/>
      <c r="IE34" s="19"/>
      <c r="IF34" s="19"/>
      <c r="IG34" s="19"/>
      <c r="IH34" s="19"/>
      <c r="II34" s="19"/>
      <c r="IJ34" s="19"/>
      <c r="IK34" s="19"/>
      <c r="IL34" s="19"/>
      <c r="IM34" s="19"/>
      <c r="IN34" s="19"/>
      <c r="IO34" s="19"/>
      <c r="IP34" s="19"/>
      <c r="IQ34" s="19"/>
      <c r="IR34" s="19"/>
      <c r="IS34" s="19"/>
      <c r="IT34" s="19"/>
    </row>
    <row r="35" spans="1:254" ht="13.5" thickBot="1" x14ac:dyDescent="0.25">
      <c r="A35" s="69" t="s">
        <v>23</v>
      </c>
      <c r="B35" s="143"/>
      <c r="C35" s="176">
        <f>C16</f>
        <v>535</v>
      </c>
      <c r="D35" s="177" t="str">
        <f t="shared" ref="D35:N35" si="8">D16</f>
        <v>/</v>
      </c>
      <c r="E35" s="178">
        <f t="shared" si="8"/>
        <v>23</v>
      </c>
      <c r="F35" s="179">
        <f t="shared" si="8"/>
        <v>564</v>
      </c>
      <c r="G35" s="177" t="str">
        <f t="shared" si="8"/>
        <v>/</v>
      </c>
      <c r="H35" s="178">
        <f t="shared" si="8"/>
        <v>23</v>
      </c>
      <c r="I35" s="179">
        <f t="shared" si="8"/>
        <v>548</v>
      </c>
      <c r="J35" s="177" t="str">
        <f t="shared" si="8"/>
        <v>/</v>
      </c>
      <c r="K35" s="178">
        <f t="shared" si="8"/>
        <v>23</v>
      </c>
      <c r="L35" s="179">
        <f t="shared" si="8"/>
        <v>520</v>
      </c>
      <c r="M35" s="177" t="str">
        <f t="shared" si="8"/>
        <v>/</v>
      </c>
      <c r="N35" s="180">
        <f t="shared" si="8"/>
        <v>22</v>
      </c>
      <c r="O35" s="181">
        <f>O34</f>
        <v>517</v>
      </c>
      <c r="P35" s="182" t="s">
        <v>12</v>
      </c>
      <c r="Q35" s="178">
        <f t="shared" ref="Q35:AO35" si="9">Q34</f>
        <v>20</v>
      </c>
      <c r="R35" s="183">
        <f t="shared" si="9"/>
        <v>593</v>
      </c>
      <c r="S35" s="182" t="s">
        <v>12</v>
      </c>
      <c r="T35" s="180">
        <f t="shared" si="9"/>
        <v>22</v>
      </c>
      <c r="U35" s="181">
        <f t="shared" si="9"/>
        <v>620</v>
      </c>
      <c r="V35" s="182" t="s">
        <v>12</v>
      </c>
      <c r="W35" s="178">
        <f t="shared" si="9"/>
        <v>24</v>
      </c>
      <c r="X35" s="183">
        <f t="shared" si="9"/>
        <v>595</v>
      </c>
      <c r="Y35" s="182" t="s">
        <v>12</v>
      </c>
      <c r="Z35" s="180">
        <f t="shared" si="9"/>
        <v>23</v>
      </c>
      <c r="AA35" s="181">
        <f t="shared" si="9"/>
        <v>618</v>
      </c>
      <c r="AB35" s="182" t="s">
        <v>12</v>
      </c>
      <c r="AC35" s="178">
        <f t="shared" si="9"/>
        <v>23</v>
      </c>
      <c r="AD35" s="183">
        <f t="shared" si="9"/>
        <v>311</v>
      </c>
      <c r="AE35" s="182" t="s">
        <v>12</v>
      </c>
      <c r="AF35" s="180">
        <f t="shared" si="9"/>
        <v>12</v>
      </c>
      <c r="AG35" s="181">
        <f t="shared" si="9"/>
        <v>349</v>
      </c>
      <c r="AH35" s="182" t="s">
        <v>12</v>
      </c>
      <c r="AI35" s="178">
        <f t="shared" si="9"/>
        <v>16.333333333333336</v>
      </c>
      <c r="AJ35" s="183">
        <f t="shared" si="9"/>
        <v>313</v>
      </c>
      <c r="AK35" s="182" t="s">
        <v>12</v>
      </c>
      <c r="AL35" s="180">
        <f t="shared" si="9"/>
        <v>16.051282051282051</v>
      </c>
      <c r="AM35" s="181">
        <f t="shared" si="9"/>
        <v>306</v>
      </c>
      <c r="AN35" s="182" t="s">
        <v>12</v>
      </c>
      <c r="AO35" s="178">
        <f t="shared" si="9"/>
        <v>15.692307692307693</v>
      </c>
      <c r="AP35" s="184">
        <f>AP34+AP16</f>
        <v>6389</v>
      </c>
      <c r="AQ35" s="182" t="s">
        <v>12</v>
      </c>
      <c r="AR35" s="180">
        <f>AR34+AR16</f>
        <v>263.07692307692309</v>
      </c>
      <c r="AS35" s="185">
        <f>AS34+AS16</f>
        <v>480</v>
      </c>
      <c r="AT35" s="114">
        <f>AT34+AT16</f>
        <v>1598</v>
      </c>
      <c r="AU35" s="151"/>
      <c r="AV35" s="114">
        <v>6372</v>
      </c>
      <c r="AW35" s="229">
        <f>AW34+AW16</f>
        <v>17</v>
      </c>
      <c r="AY35" s="237"/>
      <c r="AZ35" s="237"/>
      <c r="BA35" s="237"/>
      <c r="BB35" s="237"/>
      <c r="BC35" s="237"/>
      <c r="BD35" s="237"/>
      <c r="BE35" s="237"/>
      <c r="BF35" s="160"/>
      <c r="BG35" s="160"/>
      <c r="BH35" s="160"/>
    </row>
    <row r="36" spans="1:254" x14ac:dyDescent="0.2">
      <c r="A36" s="1" t="s">
        <v>40</v>
      </c>
      <c r="AY36" s="160"/>
      <c r="AZ36" s="160"/>
      <c r="BA36" s="160"/>
      <c r="BB36" s="160"/>
      <c r="BC36" s="160"/>
      <c r="BD36" s="160"/>
      <c r="BE36" s="160"/>
      <c r="BF36" s="160"/>
      <c r="BG36" s="160"/>
      <c r="BH36" s="160"/>
    </row>
    <row r="37" spans="1:254" x14ac:dyDescent="0.2">
      <c r="A37" s="126" t="s">
        <v>36</v>
      </c>
      <c r="B37" s="1"/>
      <c r="C37" s="2"/>
      <c r="D37" s="122"/>
      <c r="E37" s="2"/>
      <c r="F37" s="2"/>
      <c r="G37" s="2"/>
      <c r="H37" s="2"/>
      <c r="I37" s="2"/>
      <c r="J37" s="2"/>
      <c r="K37" s="2"/>
      <c r="L37" s="2"/>
      <c r="M37" s="2"/>
      <c r="N37" s="2"/>
      <c r="O37" s="123"/>
      <c r="P37" s="2"/>
      <c r="Q37" s="124"/>
      <c r="R37" s="123"/>
      <c r="S37" s="2"/>
      <c r="T37" s="124"/>
      <c r="U37" s="123"/>
      <c r="V37" s="2"/>
      <c r="W37" s="124"/>
      <c r="X37" s="123"/>
      <c r="Y37" s="125"/>
      <c r="Z37" s="124"/>
      <c r="AA37" s="123"/>
      <c r="AB37" s="125"/>
      <c r="AC37" s="124"/>
      <c r="AD37" s="123"/>
      <c r="AE37" s="125"/>
      <c r="AF37" s="124"/>
      <c r="AG37" s="123"/>
      <c r="AH37" s="125"/>
      <c r="AI37" s="124"/>
      <c r="AJ37" s="123"/>
      <c r="AK37" s="125"/>
      <c r="AL37" s="124"/>
      <c r="AM37" s="123"/>
      <c r="AN37" s="125"/>
      <c r="AO37" s="124"/>
      <c r="AP37" s="124"/>
      <c r="AQ37" s="125"/>
      <c r="AR37" s="124"/>
      <c r="AS37" s="2"/>
      <c r="AT37" s="2"/>
      <c r="AU37" s="2"/>
      <c r="AV37" s="2"/>
      <c r="AW37" s="1"/>
      <c r="AY37" s="160"/>
      <c r="AZ37" s="160"/>
      <c r="BA37" s="160"/>
      <c r="BB37" s="160"/>
      <c r="BC37" s="160"/>
      <c r="BD37" s="160"/>
      <c r="BE37" s="160"/>
      <c r="BF37" s="160"/>
      <c r="BG37" s="160"/>
      <c r="BH37" s="160"/>
    </row>
    <row r="38" spans="1:254" x14ac:dyDescent="0.2">
      <c r="A38" s="38" t="s">
        <v>37</v>
      </c>
      <c r="B38" s="1"/>
      <c r="C38" s="2"/>
      <c r="D38" s="122"/>
      <c r="E38" s="2"/>
      <c r="F38" s="2"/>
      <c r="G38" s="2"/>
      <c r="H38" s="2"/>
      <c r="I38" s="2"/>
      <c r="J38" s="2"/>
      <c r="K38" s="2"/>
      <c r="L38" s="2"/>
      <c r="M38" s="2"/>
      <c r="N38" s="2"/>
      <c r="O38" s="123"/>
      <c r="P38" s="2"/>
      <c r="Q38" s="124"/>
      <c r="R38" s="123"/>
      <c r="S38" s="2"/>
      <c r="T38" s="124"/>
      <c r="U38" s="123"/>
      <c r="V38" s="2"/>
      <c r="W38" s="124"/>
      <c r="X38" s="123"/>
      <c r="Y38" s="125"/>
      <c r="Z38" s="124"/>
      <c r="AA38" s="123"/>
      <c r="AB38" s="125"/>
      <c r="AC38" s="124"/>
      <c r="AD38" s="123"/>
      <c r="AE38" s="125"/>
      <c r="AF38" s="124"/>
      <c r="AG38" s="123"/>
      <c r="AH38" s="125"/>
      <c r="AI38" s="124"/>
      <c r="AJ38" s="123"/>
      <c r="AK38" s="125"/>
      <c r="AL38" s="124"/>
      <c r="AM38" s="123"/>
      <c r="AN38" s="125"/>
      <c r="AO38" s="124"/>
      <c r="AP38" s="124"/>
      <c r="AQ38" s="125"/>
      <c r="AR38" s="124"/>
      <c r="AS38" s="2"/>
      <c r="AT38" s="2"/>
      <c r="AU38" s="2"/>
      <c r="AV38" s="2"/>
      <c r="AW38" s="1"/>
      <c r="BA38" s="166"/>
    </row>
    <row r="39" spans="1:254" x14ac:dyDescent="0.2">
      <c r="A39" s="38" t="s">
        <v>41</v>
      </c>
      <c r="B39" s="1"/>
      <c r="C39" s="2"/>
      <c r="D39" s="122"/>
      <c r="E39" s="2"/>
      <c r="F39" s="2"/>
      <c r="G39" s="2"/>
      <c r="H39" s="2"/>
      <c r="I39" s="2"/>
      <c r="J39" s="2"/>
      <c r="K39" s="2"/>
      <c r="L39" s="2"/>
      <c r="M39" s="2"/>
      <c r="N39" s="2"/>
      <c r="O39" s="123"/>
      <c r="P39" s="2"/>
      <c r="Q39" s="124"/>
      <c r="R39" s="123"/>
      <c r="S39" s="2"/>
      <c r="T39" s="124"/>
      <c r="U39" s="123"/>
      <c r="V39" s="2"/>
      <c r="W39" s="124"/>
      <c r="X39" s="123"/>
      <c r="Y39" s="125"/>
      <c r="Z39" s="124"/>
      <c r="AA39" s="123"/>
      <c r="AB39" s="125"/>
      <c r="AC39" s="124"/>
      <c r="AD39" s="123"/>
      <c r="AE39" s="125"/>
      <c r="AF39" s="124"/>
      <c r="AG39" s="123"/>
      <c r="AH39" s="125"/>
      <c r="AI39" s="124"/>
      <c r="AJ39" s="123"/>
      <c r="AK39" s="125"/>
      <c r="AL39" s="124"/>
      <c r="AM39" s="123"/>
      <c r="AN39" s="125"/>
      <c r="AO39" s="124"/>
      <c r="AP39" s="124"/>
      <c r="AQ39" s="125"/>
      <c r="AR39" s="124"/>
      <c r="AS39" s="2"/>
      <c r="AT39" s="2"/>
      <c r="AU39" s="2"/>
      <c r="AV39" s="2"/>
      <c r="AW39" s="1"/>
      <c r="BA39" s="166"/>
    </row>
    <row r="40" spans="1:254" x14ac:dyDescent="0.2">
      <c r="BA40" s="166"/>
    </row>
    <row r="42" spans="1:254" x14ac:dyDescent="0.2">
      <c r="V42" s="167">
        <v>26</v>
      </c>
    </row>
  </sheetData>
  <mergeCells count="28">
    <mergeCell ref="C2:E2"/>
    <mergeCell ref="R2:T2"/>
    <mergeCell ref="O2:Q2"/>
    <mergeCell ref="L2:N2"/>
    <mergeCell ref="I2:K2"/>
    <mergeCell ref="F2:H2"/>
    <mergeCell ref="AY2:AZ2"/>
    <mergeCell ref="BA2:BB2"/>
    <mergeCell ref="BC2:BD2"/>
    <mergeCell ref="AM2:AO3"/>
    <mergeCell ref="U3:W3"/>
    <mergeCell ref="X3:Z3"/>
    <mergeCell ref="AA3:AC3"/>
    <mergeCell ref="AD3:AF3"/>
    <mergeCell ref="AG2:AI3"/>
    <mergeCell ref="AJ2:AL3"/>
    <mergeCell ref="AP2:AR2"/>
    <mergeCell ref="AP3:AR3"/>
    <mergeCell ref="AD2:AF2"/>
    <mergeCell ref="AA2:AC2"/>
    <mergeCell ref="X2:Z2"/>
    <mergeCell ref="U2:W2"/>
    <mergeCell ref="R3:T3"/>
    <mergeCell ref="C3:E3"/>
    <mergeCell ref="F3:H3"/>
    <mergeCell ref="I3:K3"/>
    <mergeCell ref="L3:N3"/>
    <mergeCell ref="O3:Q3"/>
  </mergeCells>
  <phoneticPr fontId="5" type="noConversion"/>
  <conditionalFormatting sqref="AW5:AW15">
    <cfRule type="cellIs" dxfId="4" priority="6" operator="lessThan">
      <formula>0</formula>
    </cfRule>
  </conditionalFormatting>
  <conditionalFormatting sqref="AW16">
    <cfRule type="cellIs" dxfId="3" priority="5" operator="lessThan">
      <formula>0</formula>
    </cfRule>
  </conditionalFormatting>
  <conditionalFormatting sqref="AW19:AW26 AW35 AW29:AW33">
    <cfRule type="cellIs" dxfId="2" priority="4" operator="lessThan">
      <formula>0</formula>
    </cfRule>
  </conditionalFormatting>
  <conditionalFormatting sqref="AW34">
    <cfRule type="cellIs" dxfId="1" priority="3" operator="lessThan">
      <formula>0</formula>
    </cfRule>
  </conditionalFormatting>
  <conditionalFormatting sqref="AW27:AW28">
    <cfRule type="cellIs" dxfId="0" priority="1" operator="lessThan">
      <formula>0</formula>
    </cfRule>
  </conditionalFormatting>
  <pageMargins left="0.25" right="0.25" top="0.75" bottom="0.75" header="0.3" footer="0.3"/>
  <pageSetup paperSize="9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Schulstatistik_2017-2018 _Stand</vt:lpstr>
      <vt:lpstr>'Schulstatistik_2017-2018 _Stand'!Druckbereich</vt:lpstr>
    </vt:vector>
  </TitlesOfParts>
  <Company>Stadt Wesel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P400000</dc:creator>
  <cp:lastModifiedBy>Scholten, Markus</cp:lastModifiedBy>
  <cp:lastPrinted>2017-11-09T14:42:34Z</cp:lastPrinted>
  <dcterms:created xsi:type="dcterms:W3CDTF">1999-09-29T13:22:07Z</dcterms:created>
  <dcterms:modified xsi:type="dcterms:W3CDTF">2018-02-21T08:55:38Z</dcterms:modified>
</cp:coreProperties>
</file>